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САП, НАВЧАННЯ, КОНТАКТ-ЦЕНТР\ПОТОЧНІ ЗАДАЧІ\"/>
    </mc:Choice>
  </mc:AlternateContent>
  <bookViews>
    <workbookView xWindow="0" yWindow="0" windowWidth="23040" windowHeight="8910"/>
  </bookViews>
  <sheets>
    <sheet name="Калькулятор тарифів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R7" i="1" l="1"/>
  <c r="Q7" i="1"/>
  <c r="O7" i="1"/>
  <c r="N7" i="1"/>
  <c r="N8" i="1"/>
  <c r="M7" i="1"/>
  <c r="J7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R8" i="1"/>
  <c r="Q8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8" i="1"/>
  <c r="L13" i="1"/>
  <c r="E7" i="1"/>
  <c r="T32" i="1" l="1"/>
  <c r="S32" i="1"/>
  <c r="P32" i="1"/>
  <c r="L32" i="1"/>
  <c r="K32" i="1"/>
  <c r="I32" i="1"/>
  <c r="H32" i="1"/>
  <c r="G32" i="1"/>
  <c r="F32" i="1"/>
  <c r="E32" i="1"/>
  <c r="T31" i="1"/>
  <c r="S31" i="1"/>
  <c r="P31" i="1"/>
  <c r="L31" i="1"/>
  <c r="K31" i="1"/>
  <c r="I31" i="1"/>
  <c r="H31" i="1"/>
  <c r="G31" i="1"/>
  <c r="F31" i="1"/>
  <c r="E31" i="1"/>
  <c r="T30" i="1"/>
  <c r="S30" i="1"/>
  <c r="P30" i="1"/>
  <c r="L30" i="1"/>
  <c r="K30" i="1"/>
  <c r="I30" i="1"/>
  <c r="H30" i="1"/>
  <c r="G30" i="1"/>
  <c r="F30" i="1"/>
  <c r="E30" i="1"/>
  <c r="T29" i="1"/>
  <c r="S29" i="1"/>
  <c r="P29" i="1"/>
  <c r="L29" i="1"/>
  <c r="K29" i="1"/>
  <c r="I29" i="1"/>
  <c r="H29" i="1"/>
  <c r="G29" i="1"/>
  <c r="F29" i="1"/>
  <c r="E29" i="1"/>
  <c r="T28" i="1"/>
  <c r="S28" i="1"/>
  <c r="P28" i="1"/>
  <c r="L28" i="1"/>
  <c r="K28" i="1"/>
  <c r="I28" i="1"/>
  <c r="H28" i="1"/>
  <c r="G28" i="1"/>
  <c r="F28" i="1"/>
  <c r="E28" i="1"/>
  <c r="T27" i="1"/>
  <c r="S27" i="1"/>
  <c r="P27" i="1"/>
  <c r="L27" i="1"/>
  <c r="K27" i="1"/>
  <c r="I27" i="1"/>
  <c r="H27" i="1"/>
  <c r="G27" i="1"/>
  <c r="F27" i="1"/>
  <c r="E27" i="1"/>
  <c r="T26" i="1"/>
  <c r="S26" i="1"/>
  <c r="P26" i="1"/>
  <c r="L26" i="1"/>
  <c r="K26" i="1"/>
  <c r="I26" i="1"/>
  <c r="H26" i="1"/>
  <c r="G26" i="1"/>
  <c r="F26" i="1"/>
  <c r="E26" i="1"/>
  <c r="T25" i="1"/>
  <c r="S25" i="1"/>
  <c r="P25" i="1"/>
  <c r="L25" i="1"/>
  <c r="K25" i="1"/>
  <c r="I25" i="1"/>
  <c r="H25" i="1"/>
  <c r="G25" i="1"/>
  <c r="F25" i="1"/>
  <c r="E25" i="1"/>
  <c r="T24" i="1"/>
  <c r="S24" i="1"/>
  <c r="P24" i="1"/>
  <c r="L24" i="1"/>
  <c r="K24" i="1"/>
  <c r="I24" i="1"/>
  <c r="H24" i="1"/>
  <c r="G24" i="1"/>
  <c r="F24" i="1"/>
  <c r="E24" i="1"/>
  <c r="T23" i="1"/>
  <c r="S23" i="1"/>
  <c r="P23" i="1"/>
  <c r="L23" i="1"/>
  <c r="K23" i="1"/>
  <c r="I23" i="1"/>
  <c r="H23" i="1"/>
  <c r="G23" i="1"/>
  <c r="F23" i="1"/>
  <c r="E23" i="1"/>
  <c r="T22" i="1"/>
  <c r="S22" i="1"/>
  <c r="P22" i="1"/>
  <c r="L22" i="1"/>
  <c r="K22" i="1"/>
  <c r="I22" i="1"/>
  <c r="H22" i="1"/>
  <c r="G22" i="1"/>
  <c r="F22" i="1"/>
  <c r="E22" i="1"/>
  <c r="T21" i="1"/>
  <c r="S21" i="1"/>
  <c r="P21" i="1"/>
  <c r="L21" i="1"/>
  <c r="K21" i="1"/>
  <c r="I21" i="1"/>
  <c r="H21" i="1"/>
  <c r="G21" i="1"/>
  <c r="F21" i="1"/>
  <c r="E21" i="1"/>
  <c r="T20" i="1"/>
  <c r="S20" i="1"/>
  <c r="P20" i="1"/>
  <c r="L20" i="1"/>
  <c r="K20" i="1"/>
  <c r="I20" i="1"/>
  <c r="H20" i="1"/>
  <c r="G20" i="1"/>
  <c r="F20" i="1"/>
  <c r="E20" i="1"/>
  <c r="E18" i="1"/>
  <c r="F18" i="1"/>
  <c r="G18" i="1"/>
  <c r="H18" i="1"/>
  <c r="I18" i="1"/>
  <c r="K18" i="1"/>
  <c r="L18" i="1"/>
  <c r="P18" i="1"/>
  <c r="S18" i="1"/>
  <c r="T18" i="1"/>
  <c r="E19" i="1"/>
  <c r="F19" i="1"/>
  <c r="G19" i="1"/>
  <c r="H19" i="1"/>
  <c r="I19" i="1"/>
  <c r="K19" i="1"/>
  <c r="L19" i="1"/>
  <c r="P19" i="1"/>
  <c r="S19" i="1"/>
  <c r="T19" i="1"/>
  <c r="K8" i="1"/>
  <c r="L8" i="1"/>
  <c r="P8" i="1"/>
  <c r="S8" i="1"/>
  <c r="T8" i="1"/>
  <c r="K9" i="1"/>
  <c r="L9" i="1"/>
  <c r="P9" i="1"/>
  <c r="S9" i="1"/>
  <c r="T9" i="1"/>
  <c r="K10" i="1"/>
  <c r="L10" i="1"/>
  <c r="P10" i="1"/>
  <c r="S10" i="1"/>
  <c r="T10" i="1"/>
  <c r="K11" i="1"/>
  <c r="L11" i="1"/>
  <c r="P11" i="1"/>
  <c r="S11" i="1"/>
  <c r="T11" i="1"/>
  <c r="K12" i="1"/>
  <c r="L12" i="1"/>
  <c r="P12" i="1"/>
  <c r="S12" i="1"/>
  <c r="T12" i="1"/>
  <c r="K13" i="1"/>
  <c r="P13" i="1"/>
  <c r="S13" i="1"/>
  <c r="T13" i="1"/>
  <c r="K14" i="1"/>
  <c r="L14" i="1"/>
  <c r="P14" i="1"/>
  <c r="S14" i="1"/>
  <c r="T14" i="1"/>
  <c r="K15" i="1"/>
  <c r="L15" i="1"/>
  <c r="P15" i="1"/>
  <c r="S15" i="1"/>
  <c r="T15" i="1"/>
  <c r="K16" i="1"/>
  <c r="L16" i="1"/>
  <c r="P16" i="1"/>
  <c r="S16" i="1"/>
  <c r="T16" i="1"/>
  <c r="K17" i="1"/>
  <c r="L17" i="1"/>
  <c r="P17" i="1"/>
  <c r="S17" i="1"/>
  <c r="T17" i="1"/>
  <c r="L7" i="1"/>
  <c r="P7" i="1"/>
  <c r="S7" i="1"/>
  <c r="T7" i="1"/>
  <c r="K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F7" i="1"/>
  <c r="G7" i="1"/>
  <c r="H7" i="1"/>
  <c r="I7" i="1"/>
</calcChain>
</file>

<file path=xl/comments1.xml><?xml version="1.0" encoding="utf-8"?>
<comments xmlns="http://schemas.openxmlformats.org/spreadsheetml/2006/main">
  <authors>
    <author>Сиротюк Андрій Федорович</author>
  </authors>
  <commentList>
    <comment ref="J5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Year product with 366 days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Year product with 365 days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Quarterly product with 92 days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Quarterly product with 91 days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Quarterly product with 90 days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Monthly product with 31 days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Monthly product with 30 days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Monthly product with 29 days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Сиротюк Андрій Федорович:</t>
        </r>
        <r>
          <rPr>
            <sz val="9"/>
            <color indexed="81"/>
            <rFont val="Tahoma"/>
            <family val="2"/>
            <charset val="204"/>
          </rPr>
          <t xml:space="preserve">
Monthly product with 28 days</t>
        </r>
      </text>
    </comment>
  </commentList>
</comments>
</file>

<file path=xl/sharedStrings.xml><?xml version="1.0" encoding="utf-8"?>
<sst xmlns="http://schemas.openxmlformats.org/spreadsheetml/2006/main" count="79" uniqueCount="31">
  <si>
    <t>N з/п</t>
  </si>
  <si>
    <t>Назва точки входу в газотранспортну систему України/точки виходу 3 газотранспортної системи України</t>
  </si>
  <si>
    <t>Віртуальна точка з Польщею</t>
  </si>
  <si>
    <t>Віртуальні або фізичні точки (Будінце, Ужгород/Велькі Капушани) на міждержавному з'єднанні зі Словаччиною</t>
  </si>
  <si>
    <t>ВХІД</t>
  </si>
  <si>
    <t>Віртуальна точка "Берег" (Угорщина)</t>
  </si>
  <si>
    <t>Ананьїв</t>
  </si>
  <si>
    <t>Гребеники</t>
  </si>
  <si>
    <t>б</t>
  </si>
  <si>
    <t>Каушани</t>
  </si>
  <si>
    <t>Лиманське</t>
  </si>
  <si>
    <t>Олексїівка</t>
  </si>
  <si>
    <t>Орлівка/ісакча</t>
  </si>
  <si>
    <t>Сохранівка</t>
  </si>
  <si>
    <t>Суджа</t>
  </si>
  <si>
    <t>Текове/Медіаш Аурит</t>
  </si>
  <si>
    <t>Віртуальна точка Республіка Молдова</t>
  </si>
  <si>
    <t>ВИХІД</t>
  </si>
  <si>
    <t>Тариф в GSA *</t>
  </si>
  <si>
    <t>Тариф в RBP **</t>
  </si>
  <si>
    <t>* - тариф транспортування  вказаний  з розрахунку 1м3/добу</t>
  </si>
  <si>
    <t xml:space="preserve">Річний (Коеф. 1) </t>
  </si>
  <si>
    <t>Квартальний (Коеф. 1,1)</t>
  </si>
  <si>
    <t>Місячний (Коеф. 1,2)</t>
  </si>
  <si>
    <t>На добу перед (Коеф. 1,45)</t>
  </si>
  <si>
    <t>Протягом доби (Коеф. 1,595)</t>
  </si>
  <si>
    <t>** - тариф транспортування  вказаний з розрахунку 1м3/відповідну тривалість продукту (кількість діб)</t>
  </si>
  <si>
    <t>Вхід/ Вихід</t>
  </si>
  <si>
    <t>Кількість днів</t>
  </si>
  <si>
    <t>Тариф в дол. США за 1000 куб. м на добу без ПДВ відповідно д постанови НКРЕ КП</t>
  </si>
  <si>
    <t>Калькулятор розрахунку тарифів на транспортування природного газу  для точок входу і точок виходу в/з газотранспортну(ої) систему(и) на міждержавних з’єднаннях під час розподілу потужності шляхом проведення аукціонів на платформі GSA та 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</si>
</sst>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0000\ _₽_-;\-* #,##0.00000000\ _₽_-;_-* &quot;-&quot;??\ _₽_-;_-@_-"/>
    <numFmt numFmtId="165" formatCode="#,##0.00_ ;\-#,##0.00\ "/>
    <numFmt numFmtId="166" formatCode="#,##0.00000000_ ;\-#,##0.00000000\ "/>
  </numFmts>
  <fonts count="9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horizontal="center" vertical="center"/>
    </xf>
    <xf numFmtId="0" fontId="2" fillId="7" borderId="1" xfId="1" applyNumberFormat="1" applyFont="1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top"/>
    </xf>
    <xf numFmtId="43" fontId="2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top" indent="1"/>
    </xf>
    <xf numFmtId="43" fontId="2" fillId="0" borderId="1" xfId="1" applyFont="1" applyBorder="1" applyAlignment="1">
      <alignment horizontal="right" indent="1"/>
    </xf>
    <xf numFmtId="165" fontId="2" fillId="0" borderId="1" xfId="1" applyNumberFormat="1" applyFont="1" applyBorder="1" applyAlignment="1">
      <alignment horizontal="right" vertical="top" indent="1"/>
    </xf>
    <xf numFmtId="165" fontId="2" fillId="9" borderId="1" xfId="1" applyNumberFormat="1" applyFont="1" applyFill="1" applyBorder="1" applyAlignment="1">
      <alignment horizontal="right" vertical="top" indent="1"/>
    </xf>
    <xf numFmtId="166" fontId="2" fillId="0" borderId="1" xfId="1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tabSelected="1" zoomScale="80" zoomScaleNormal="8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4.25" x14ac:dyDescent="0.2"/>
  <cols>
    <col min="1" max="1" width="8" style="1"/>
    <col min="2" max="2" width="43" style="1" customWidth="1"/>
    <col min="3" max="3" width="12" style="8" customWidth="1"/>
    <col min="4" max="4" width="19.5703125" style="1" customWidth="1"/>
    <col min="5" max="5" width="18" style="1"/>
    <col min="6" max="6" width="16" style="1" customWidth="1"/>
    <col min="7" max="7" width="20.7109375" style="1" customWidth="1"/>
    <col min="8" max="9" width="18" style="1"/>
    <col min="10" max="10" width="18.5703125" style="1" customWidth="1"/>
    <col min="11" max="11" width="19.42578125" style="1" customWidth="1"/>
    <col min="12" max="12" width="18" style="1"/>
    <col min="13" max="14" width="18.42578125" style="1" customWidth="1"/>
    <col min="15" max="15" width="20.5703125" style="1" customWidth="1"/>
    <col min="16" max="16" width="21.28515625" style="1" customWidth="1"/>
    <col min="17" max="17" width="20.42578125" style="1" customWidth="1"/>
    <col min="18" max="18" width="20.5703125" style="1" customWidth="1"/>
    <col min="19" max="19" width="18.42578125" style="1" customWidth="1"/>
    <col min="20" max="20" width="17" style="1"/>
    <col min="21" max="16384" width="9.140625" style="1"/>
  </cols>
  <sheetData>
    <row r="1" spans="1:20" ht="46.5" customHeight="1" x14ac:dyDescent="0.2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3" spans="1:20" s="5" customFormat="1" ht="23.25" customHeight="1" x14ac:dyDescent="0.2">
      <c r="A3" s="32" t="s">
        <v>0</v>
      </c>
      <c r="B3" s="39" t="s">
        <v>1</v>
      </c>
      <c r="C3" s="39" t="s">
        <v>27</v>
      </c>
      <c r="D3" s="39" t="s">
        <v>29</v>
      </c>
      <c r="E3" s="34" t="s">
        <v>18</v>
      </c>
      <c r="F3" s="34"/>
      <c r="G3" s="34"/>
      <c r="H3" s="34"/>
      <c r="I3" s="34"/>
      <c r="J3" s="35" t="s">
        <v>19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1.15" customHeight="1" x14ac:dyDescent="0.2">
      <c r="A4" s="32"/>
      <c r="B4" s="39"/>
      <c r="C4" s="39"/>
      <c r="D4" s="39"/>
      <c r="E4" s="29" t="s">
        <v>21</v>
      </c>
      <c r="F4" s="20" t="s">
        <v>22</v>
      </c>
      <c r="G4" s="30" t="s">
        <v>23</v>
      </c>
      <c r="H4" s="30" t="s">
        <v>24</v>
      </c>
      <c r="I4" s="30" t="s">
        <v>25</v>
      </c>
      <c r="J4" s="29" t="s">
        <v>21</v>
      </c>
      <c r="K4" s="29" t="s">
        <v>21</v>
      </c>
      <c r="L4" s="20" t="s">
        <v>22</v>
      </c>
      <c r="M4" s="20" t="s">
        <v>22</v>
      </c>
      <c r="N4" s="20" t="s">
        <v>22</v>
      </c>
      <c r="O4" s="30" t="s">
        <v>23</v>
      </c>
      <c r="P4" s="30" t="s">
        <v>23</v>
      </c>
      <c r="Q4" s="30" t="s">
        <v>23</v>
      </c>
      <c r="R4" s="30" t="s">
        <v>23</v>
      </c>
      <c r="S4" s="30" t="s">
        <v>24</v>
      </c>
      <c r="T4" s="30" t="s">
        <v>25</v>
      </c>
    </row>
    <row r="5" spans="1:20" s="5" customFormat="1" ht="37.5" customHeight="1" x14ac:dyDescent="0.2">
      <c r="A5" s="32"/>
      <c r="B5" s="39"/>
      <c r="C5" s="39"/>
      <c r="D5" s="39"/>
      <c r="E5" s="12">
        <v>1</v>
      </c>
      <c r="F5" s="14">
        <v>1.1000000000000001</v>
      </c>
      <c r="G5" s="16">
        <v>1.2</v>
      </c>
      <c r="H5" s="17">
        <v>1.45</v>
      </c>
      <c r="I5" s="18">
        <v>1.595</v>
      </c>
      <c r="J5" s="11">
        <v>1</v>
      </c>
      <c r="K5" s="11">
        <v>1</v>
      </c>
      <c r="L5" s="13">
        <v>1.1000000000000001</v>
      </c>
      <c r="M5" s="13">
        <v>1.1000000000000001</v>
      </c>
      <c r="N5" s="13">
        <v>1.1000000000000001</v>
      </c>
      <c r="O5" s="15">
        <v>1.2</v>
      </c>
      <c r="P5" s="15">
        <v>1.2</v>
      </c>
      <c r="Q5" s="15">
        <v>1.2</v>
      </c>
      <c r="R5" s="15">
        <v>1.2</v>
      </c>
      <c r="S5" s="17">
        <v>1.45</v>
      </c>
      <c r="T5" s="18">
        <v>1.595</v>
      </c>
    </row>
    <row r="6" spans="1:20" x14ac:dyDescent="0.2">
      <c r="A6" s="29"/>
      <c r="B6" s="31" t="s">
        <v>28</v>
      </c>
      <c r="C6" s="29"/>
      <c r="D6" s="2"/>
      <c r="E6" s="2"/>
      <c r="F6" s="2"/>
      <c r="G6" s="2"/>
      <c r="H6" s="3"/>
      <c r="I6" s="3"/>
      <c r="J6" s="7">
        <v>366</v>
      </c>
      <c r="K6" s="7">
        <v>365</v>
      </c>
      <c r="L6" s="7">
        <v>92</v>
      </c>
      <c r="M6" s="7">
        <v>91</v>
      </c>
      <c r="N6" s="7">
        <v>90</v>
      </c>
      <c r="O6" s="7">
        <v>31</v>
      </c>
      <c r="P6" s="7">
        <v>30</v>
      </c>
      <c r="Q6" s="7">
        <v>29</v>
      </c>
      <c r="R6" s="7">
        <v>28</v>
      </c>
      <c r="S6" s="7">
        <v>1</v>
      </c>
      <c r="T6" s="7">
        <v>1</v>
      </c>
    </row>
    <row r="7" spans="1:20" x14ac:dyDescent="0.2">
      <c r="A7" s="7">
        <v>1</v>
      </c>
      <c r="B7" s="2" t="s">
        <v>2</v>
      </c>
      <c r="C7" s="29" t="s">
        <v>4</v>
      </c>
      <c r="D7" s="24">
        <v>4.45</v>
      </c>
      <c r="E7" s="9">
        <f>ROUND($D7*E$5*1.2/1000,8)</f>
        <v>5.3400000000000001E-3</v>
      </c>
      <c r="F7" s="9">
        <f t="shared" ref="F7:I22" si="0">ROUND($D7*F$5*1.2/1000,8)</f>
        <v>5.8739999999999999E-3</v>
      </c>
      <c r="G7" s="9">
        <f t="shared" si="0"/>
        <v>6.4079999999999996E-3</v>
      </c>
      <c r="H7" s="9">
        <f t="shared" si="0"/>
        <v>7.7429999999999999E-3</v>
      </c>
      <c r="I7" s="9">
        <f t="shared" si="0"/>
        <v>8.5173000000000002E-3</v>
      </c>
      <c r="J7" s="10">
        <f>ROUND($D7*J$5*1.2*J$6/1000,8)</f>
        <v>1.95444</v>
      </c>
      <c r="K7" s="10">
        <f>ROUND($D7*K$5*1.2*K$6/1000,8)</f>
        <v>1.9491000000000001</v>
      </c>
      <c r="L7" s="10">
        <f t="shared" ref="L7:T22" si="1">ROUND($D7*L$5*1.2*L$6/1000,8)</f>
        <v>0.540408</v>
      </c>
      <c r="M7" s="10">
        <f>ROUND($D7*M$5*1.2*M$6/1000,8)</f>
        <v>0.53453399999999995</v>
      </c>
      <c r="N7" s="10">
        <f t="shared" si="1"/>
        <v>0.52866000000000002</v>
      </c>
      <c r="O7" s="10">
        <f>ROUND($D7*O$5*1.2*O$6/1000,8)</f>
        <v>0.19864799999999999</v>
      </c>
      <c r="P7" s="10">
        <f t="shared" si="1"/>
        <v>0.19223999999999999</v>
      </c>
      <c r="Q7" s="10">
        <f>ROUND($D7*Q$5*1.2*Q$6/1000,8)</f>
        <v>0.185832</v>
      </c>
      <c r="R7" s="10">
        <f>ROUND($D7*R$5*1.2*R$6/1000,8)</f>
        <v>0.179424</v>
      </c>
      <c r="S7" s="10">
        <f t="shared" si="1"/>
        <v>7.7429999999999999E-3</v>
      </c>
      <c r="T7" s="10">
        <f t="shared" si="1"/>
        <v>8.5173000000000002E-3</v>
      </c>
    </row>
    <row r="8" spans="1:20" ht="42.75" x14ac:dyDescent="0.2">
      <c r="A8" s="7">
        <v>2</v>
      </c>
      <c r="B8" s="4" t="s">
        <v>3</v>
      </c>
      <c r="C8" s="29" t="s">
        <v>4</v>
      </c>
      <c r="D8" s="24">
        <v>4.45</v>
      </c>
      <c r="E8" s="10">
        <f t="shared" ref="E8:I23" si="2">ROUND($D8*E$5*1.2/1000,8)</f>
        <v>5.3400000000000001E-3</v>
      </c>
      <c r="F8" s="10">
        <f t="shared" si="0"/>
        <v>5.8739999999999999E-3</v>
      </c>
      <c r="G8" s="10">
        <f t="shared" si="0"/>
        <v>6.4079999999999996E-3</v>
      </c>
      <c r="H8" s="10">
        <f t="shared" si="0"/>
        <v>7.7429999999999999E-3</v>
      </c>
      <c r="I8" s="10">
        <f t="shared" si="0"/>
        <v>8.5173000000000002E-3</v>
      </c>
      <c r="J8" s="9">
        <f>ROUND($D8*J$5*1.2*J$6/1000,8)</f>
        <v>1.95444</v>
      </c>
      <c r="K8" s="9">
        <f t="shared" ref="K8:T23" si="3">ROUND($D8*K$5*1.2*K$6/1000,8)</f>
        <v>1.9491000000000001</v>
      </c>
      <c r="L8" s="9">
        <f t="shared" si="1"/>
        <v>0.540408</v>
      </c>
      <c r="M8" s="9">
        <f>ROUND($D8*M$5*1.2*M$6/1000,8)</f>
        <v>0.53453399999999995</v>
      </c>
      <c r="N8" s="9">
        <f t="shared" si="1"/>
        <v>0.52866000000000002</v>
      </c>
      <c r="O8" s="9">
        <f>ROUND($D8*O$5*1.2*O$6/1000,8)</f>
        <v>0.19864799999999999</v>
      </c>
      <c r="P8" s="9">
        <f t="shared" si="1"/>
        <v>0.19223999999999999</v>
      </c>
      <c r="Q8" s="9">
        <f>ROUND($D8*Q$5*1.2*Q$6/1000,8)</f>
        <v>0.185832</v>
      </c>
      <c r="R8" s="9">
        <f>ROUND($D8*R$5*1.2*R$6/1000,8)</f>
        <v>0.179424</v>
      </c>
      <c r="S8" s="9">
        <f t="shared" si="1"/>
        <v>7.7429999999999999E-3</v>
      </c>
      <c r="T8" s="9">
        <f t="shared" si="1"/>
        <v>8.5173000000000002E-3</v>
      </c>
    </row>
    <row r="9" spans="1:20" x14ac:dyDescent="0.2">
      <c r="A9" s="7">
        <v>3</v>
      </c>
      <c r="B9" s="2" t="s">
        <v>5</v>
      </c>
      <c r="C9" s="6" t="s">
        <v>4</v>
      </c>
      <c r="D9" s="24">
        <v>4.45</v>
      </c>
      <c r="E9" s="10">
        <f t="shared" si="2"/>
        <v>5.3400000000000001E-3</v>
      </c>
      <c r="F9" s="10">
        <f t="shared" si="0"/>
        <v>5.8739999999999999E-3</v>
      </c>
      <c r="G9" s="10">
        <f t="shared" si="0"/>
        <v>6.4079999999999996E-3</v>
      </c>
      <c r="H9" s="10">
        <f t="shared" si="0"/>
        <v>7.7429999999999999E-3</v>
      </c>
      <c r="I9" s="10">
        <f t="shared" si="0"/>
        <v>8.5173000000000002E-3</v>
      </c>
      <c r="J9" s="9">
        <f t="shared" ref="J9:J32" si="4">ROUND($D9*J$5*1.2*J$6/1000,8)</f>
        <v>1.95444</v>
      </c>
      <c r="K9" s="9">
        <f t="shared" si="3"/>
        <v>1.9491000000000001</v>
      </c>
      <c r="L9" s="9">
        <f t="shared" si="1"/>
        <v>0.540408</v>
      </c>
      <c r="M9" s="9">
        <f t="shared" si="1"/>
        <v>0.53453399999999995</v>
      </c>
      <c r="N9" s="9">
        <f t="shared" si="1"/>
        <v>0.52866000000000002</v>
      </c>
      <c r="O9" s="9">
        <f t="shared" si="1"/>
        <v>0.19864799999999999</v>
      </c>
      <c r="P9" s="9">
        <f t="shared" si="1"/>
        <v>0.19223999999999999</v>
      </c>
      <c r="Q9" s="9">
        <f t="shared" si="1"/>
        <v>0.185832</v>
      </c>
      <c r="R9" s="9">
        <f t="shared" si="1"/>
        <v>0.179424</v>
      </c>
      <c r="S9" s="9">
        <f t="shared" si="1"/>
        <v>7.7429999999999999E-3</v>
      </c>
      <c r="T9" s="9">
        <f t="shared" si="1"/>
        <v>8.5173000000000002E-3</v>
      </c>
    </row>
    <row r="10" spans="1:20" x14ac:dyDescent="0.2">
      <c r="A10" s="7">
        <v>4</v>
      </c>
      <c r="B10" s="2" t="s">
        <v>6</v>
      </c>
      <c r="C10" s="6" t="s">
        <v>4</v>
      </c>
      <c r="D10" s="24">
        <v>0</v>
      </c>
      <c r="E10" s="10">
        <f t="shared" si="2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9">
        <f t="shared" si="4"/>
        <v>0</v>
      </c>
      <c r="K10" s="9">
        <f t="shared" si="3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x14ac:dyDescent="0.2">
      <c r="A11" s="7">
        <v>5</v>
      </c>
      <c r="B11" s="2" t="s">
        <v>7</v>
      </c>
      <c r="C11" s="6" t="s">
        <v>4</v>
      </c>
      <c r="D11" s="27">
        <v>0</v>
      </c>
      <c r="E11" s="23">
        <f t="shared" si="2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8">
        <v>0</v>
      </c>
      <c r="K11" s="28">
        <f t="shared" si="3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</row>
    <row r="12" spans="1:20" x14ac:dyDescent="0.2">
      <c r="A12" s="6" t="s">
        <v>8</v>
      </c>
      <c r="B12" s="2" t="s">
        <v>9</v>
      </c>
      <c r="C12" s="6" t="s">
        <v>4</v>
      </c>
      <c r="D12" s="26">
        <v>0</v>
      </c>
      <c r="E12" s="23">
        <f t="shared" si="2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8">
        <f t="shared" si="4"/>
        <v>0</v>
      </c>
      <c r="K12" s="28">
        <f t="shared" si="3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</row>
    <row r="13" spans="1:20" x14ac:dyDescent="0.2">
      <c r="A13" s="7">
        <v>7</v>
      </c>
      <c r="B13" s="2" t="s">
        <v>10</v>
      </c>
      <c r="C13" s="6" t="s">
        <v>4</v>
      </c>
      <c r="D13" s="24">
        <v>4.45</v>
      </c>
      <c r="E13" s="10">
        <f t="shared" si="2"/>
        <v>5.3400000000000001E-3</v>
      </c>
      <c r="F13" s="10">
        <f t="shared" si="0"/>
        <v>5.8739999999999999E-3</v>
      </c>
      <c r="G13" s="10">
        <f t="shared" si="0"/>
        <v>6.4079999999999996E-3</v>
      </c>
      <c r="H13" s="10">
        <f t="shared" si="0"/>
        <v>7.7429999999999999E-3</v>
      </c>
      <c r="I13" s="10">
        <f t="shared" si="0"/>
        <v>8.5173000000000002E-3</v>
      </c>
      <c r="J13" s="9">
        <f t="shared" si="4"/>
        <v>1.95444</v>
      </c>
      <c r="K13" s="9">
        <f t="shared" si="3"/>
        <v>1.9491000000000001</v>
      </c>
      <c r="L13" s="9">
        <f>ROUND($D13*L$5*1.2*L$6/1000,8)</f>
        <v>0.540408</v>
      </c>
      <c r="M13" s="9">
        <f t="shared" si="1"/>
        <v>0.53453399999999995</v>
      </c>
      <c r="N13" s="9">
        <f t="shared" si="1"/>
        <v>0.52866000000000002</v>
      </c>
      <c r="O13" s="9">
        <f t="shared" si="1"/>
        <v>0.19864799999999999</v>
      </c>
      <c r="P13" s="9">
        <f t="shared" si="1"/>
        <v>0.19223999999999999</v>
      </c>
      <c r="Q13" s="9">
        <f t="shared" si="1"/>
        <v>0.185832</v>
      </c>
      <c r="R13" s="9">
        <f t="shared" si="1"/>
        <v>0.179424</v>
      </c>
      <c r="S13" s="9">
        <f t="shared" si="1"/>
        <v>7.7429999999999999E-3</v>
      </c>
      <c r="T13" s="9">
        <f t="shared" si="1"/>
        <v>8.5173000000000002E-3</v>
      </c>
    </row>
    <row r="14" spans="1:20" x14ac:dyDescent="0.2">
      <c r="A14" s="7">
        <v>8</v>
      </c>
      <c r="B14" s="2" t="s">
        <v>11</v>
      </c>
      <c r="C14" s="6" t="s">
        <v>4</v>
      </c>
      <c r="D14" s="24">
        <v>0</v>
      </c>
      <c r="E14" s="10">
        <f t="shared" si="2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9">
        <f t="shared" si="4"/>
        <v>0</v>
      </c>
      <c r="K14" s="9">
        <f t="shared" si="3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</row>
    <row r="15" spans="1:20" x14ac:dyDescent="0.2">
      <c r="A15" s="7">
        <v>9</v>
      </c>
      <c r="B15" s="2" t="s">
        <v>12</v>
      </c>
      <c r="C15" s="6" t="s">
        <v>4</v>
      </c>
      <c r="D15" s="24">
        <v>4.45</v>
      </c>
      <c r="E15" s="10">
        <f t="shared" si="2"/>
        <v>5.3400000000000001E-3</v>
      </c>
      <c r="F15" s="10">
        <f t="shared" si="0"/>
        <v>5.8739999999999999E-3</v>
      </c>
      <c r="G15" s="10">
        <f t="shared" si="0"/>
        <v>6.4079999999999996E-3</v>
      </c>
      <c r="H15" s="10">
        <f t="shared" si="0"/>
        <v>7.7429999999999999E-3</v>
      </c>
      <c r="I15" s="10">
        <f t="shared" si="0"/>
        <v>8.5173000000000002E-3</v>
      </c>
      <c r="J15" s="9">
        <f t="shared" si="4"/>
        <v>1.95444</v>
      </c>
      <c r="K15" s="9">
        <f t="shared" si="3"/>
        <v>1.9491000000000001</v>
      </c>
      <c r="L15" s="9">
        <f t="shared" si="1"/>
        <v>0.540408</v>
      </c>
      <c r="M15" s="9">
        <f t="shared" si="1"/>
        <v>0.53453399999999995</v>
      </c>
      <c r="N15" s="9">
        <f t="shared" si="1"/>
        <v>0.52866000000000002</v>
      </c>
      <c r="O15" s="9">
        <f t="shared" si="1"/>
        <v>0.19864799999999999</v>
      </c>
      <c r="P15" s="9">
        <f t="shared" si="1"/>
        <v>0.19223999999999999</v>
      </c>
      <c r="Q15" s="9">
        <f t="shared" si="1"/>
        <v>0.185832</v>
      </c>
      <c r="R15" s="9">
        <f t="shared" si="1"/>
        <v>0.179424</v>
      </c>
      <c r="S15" s="9">
        <f t="shared" si="1"/>
        <v>7.7429999999999999E-3</v>
      </c>
      <c r="T15" s="9">
        <f t="shared" si="1"/>
        <v>8.5173000000000002E-3</v>
      </c>
    </row>
    <row r="16" spans="1:20" x14ac:dyDescent="0.2">
      <c r="A16" s="7">
        <v>10</v>
      </c>
      <c r="B16" s="2" t="s">
        <v>13</v>
      </c>
      <c r="C16" s="6" t="s">
        <v>4</v>
      </c>
      <c r="D16" s="24">
        <v>16.010000000000002</v>
      </c>
      <c r="E16" s="10">
        <f t="shared" si="2"/>
        <v>1.9212E-2</v>
      </c>
      <c r="F16" s="10">
        <f t="shared" si="0"/>
        <v>2.1133200000000001E-2</v>
      </c>
      <c r="G16" s="10">
        <f t="shared" si="0"/>
        <v>2.3054399999999999E-2</v>
      </c>
      <c r="H16" s="10">
        <f t="shared" si="0"/>
        <v>2.7857400000000001E-2</v>
      </c>
      <c r="I16" s="10">
        <f t="shared" si="0"/>
        <v>3.0643139999999999E-2</v>
      </c>
      <c r="J16" s="9">
        <f t="shared" si="4"/>
        <v>7.0315919999999998</v>
      </c>
      <c r="K16" s="9">
        <f t="shared" si="3"/>
        <v>7.0123800000000003</v>
      </c>
      <c r="L16" s="9">
        <f t="shared" si="1"/>
        <v>1.9442543999999999</v>
      </c>
      <c r="M16" s="9">
        <f t="shared" si="1"/>
        <v>1.9231212</v>
      </c>
      <c r="N16" s="9">
        <f t="shared" si="1"/>
        <v>1.901988</v>
      </c>
      <c r="O16" s="9">
        <f t="shared" si="1"/>
        <v>0.71468640000000005</v>
      </c>
      <c r="P16" s="9">
        <f t="shared" si="1"/>
        <v>0.69163200000000002</v>
      </c>
      <c r="Q16" s="9">
        <f t="shared" si="1"/>
        <v>0.66857759999999999</v>
      </c>
      <c r="R16" s="9">
        <f t="shared" si="1"/>
        <v>0.64552319999999996</v>
      </c>
      <c r="S16" s="9">
        <f t="shared" si="1"/>
        <v>2.7857400000000001E-2</v>
      </c>
      <c r="T16" s="9">
        <f t="shared" si="1"/>
        <v>3.0643139999999999E-2</v>
      </c>
    </row>
    <row r="17" spans="1:20" x14ac:dyDescent="0.2">
      <c r="A17" s="7">
        <v>11</v>
      </c>
      <c r="B17" s="2" t="s">
        <v>14</v>
      </c>
      <c r="C17" s="6" t="s">
        <v>4</v>
      </c>
      <c r="D17" s="24">
        <v>16.010000000000002</v>
      </c>
      <c r="E17" s="10">
        <f t="shared" si="2"/>
        <v>1.9212E-2</v>
      </c>
      <c r="F17" s="10">
        <f t="shared" si="0"/>
        <v>2.1133200000000001E-2</v>
      </c>
      <c r="G17" s="10">
        <f t="shared" si="0"/>
        <v>2.3054399999999999E-2</v>
      </c>
      <c r="H17" s="10">
        <f t="shared" si="0"/>
        <v>2.7857400000000001E-2</v>
      </c>
      <c r="I17" s="10">
        <f t="shared" si="0"/>
        <v>3.0643139999999999E-2</v>
      </c>
      <c r="J17" s="9">
        <f t="shared" si="4"/>
        <v>7.0315919999999998</v>
      </c>
      <c r="K17" s="9">
        <f t="shared" si="3"/>
        <v>7.0123800000000003</v>
      </c>
      <c r="L17" s="9">
        <f t="shared" si="1"/>
        <v>1.9442543999999999</v>
      </c>
      <c r="M17" s="9">
        <f t="shared" si="1"/>
        <v>1.9231212</v>
      </c>
      <c r="N17" s="9">
        <f t="shared" si="1"/>
        <v>1.901988</v>
      </c>
      <c r="O17" s="9">
        <f t="shared" si="1"/>
        <v>0.71468640000000005</v>
      </c>
      <c r="P17" s="9">
        <f t="shared" si="1"/>
        <v>0.69163200000000002</v>
      </c>
      <c r="Q17" s="9">
        <f t="shared" si="1"/>
        <v>0.66857759999999999</v>
      </c>
      <c r="R17" s="9">
        <f t="shared" si="1"/>
        <v>0.64552319999999996</v>
      </c>
      <c r="S17" s="9">
        <f t="shared" si="1"/>
        <v>2.7857400000000001E-2</v>
      </c>
      <c r="T17" s="9">
        <f t="shared" si="1"/>
        <v>3.0643139999999999E-2</v>
      </c>
    </row>
    <row r="18" spans="1:20" x14ac:dyDescent="0.2">
      <c r="A18" s="7">
        <v>12</v>
      </c>
      <c r="B18" s="2" t="s">
        <v>15</v>
      </c>
      <c r="C18" s="6" t="s">
        <v>4</v>
      </c>
      <c r="D18" s="24">
        <v>4.45</v>
      </c>
      <c r="E18" s="10">
        <f t="shared" si="2"/>
        <v>5.3400000000000001E-3</v>
      </c>
      <c r="F18" s="10">
        <f t="shared" si="0"/>
        <v>5.8739999999999999E-3</v>
      </c>
      <c r="G18" s="10">
        <f t="shared" si="0"/>
        <v>6.4079999999999996E-3</v>
      </c>
      <c r="H18" s="10">
        <f t="shared" si="0"/>
        <v>7.7429999999999999E-3</v>
      </c>
      <c r="I18" s="10">
        <f t="shared" si="0"/>
        <v>8.5173000000000002E-3</v>
      </c>
      <c r="J18" s="9">
        <f t="shared" si="4"/>
        <v>1.95444</v>
      </c>
      <c r="K18" s="9">
        <f t="shared" si="3"/>
        <v>1.9491000000000001</v>
      </c>
      <c r="L18" s="9">
        <f t="shared" si="1"/>
        <v>0.540408</v>
      </c>
      <c r="M18" s="9">
        <f t="shared" si="1"/>
        <v>0.53453399999999995</v>
      </c>
      <c r="N18" s="9">
        <f t="shared" si="1"/>
        <v>0.52866000000000002</v>
      </c>
      <c r="O18" s="9">
        <f t="shared" si="1"/>
        <v>0.19864799999999999</v>
      </c>
      <c r="P18" s="9">
        <f t="shared" si="1"/>
        <v>0.19223999999999999</v>
      </c>
      <c r="Q18" s="9">
        <f t="shared" si="1"/>
        <v>0.185832</v>
      </c>
      <c r="R18" s="9">
        <f t="shared" si="1"/>
        <v>0.179424</v>
      </c>
      <c r="S18" s="9">
        <f t="shared" si="1"/>
        <v>7.7429999999999999E-3</v>
      </c>
      <c r="T18" s="9">
        <f t="shared" si="1"/>
        <v>8.5173000000000002E-3</v>
      </c>
    </row>
    <row r="19" spans="1:20" x14ac:dyDescent="0.2">
      <c r="A19" s="7">
        <v>13</v>
      </c>
      <c r="B19" s="2" t="s">
        <v>16</v>
      </c>
      <c r="C19" s="6" t="s">
        <v>4</v>
      </c>
      <c r="D19" s="25">
        <v>0</v>
      </c>
      <c r="E19" s="10">
        <f t="shared" si="2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9">
        <f t="shared" si="4"/>
        <v>0</v>
      </c>
      <c r="K19" s="9">
        <f t="shared" si="3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1"/>
        <v>0</v>
      </c>
    </row>
    <row r="20" spans="1:20" x14ac:dyDescent="0.2">
      <c r="A20" s="7">
        <v>14</v>
      </c>
      <c r="B20" s="2" t="s">
        <v>2</v>
      </c>
      <c r="C20" s="6" t="s">
        <v>17</v>
      </c>
      <c r="D20" s="24">
        <v>9.0399999999999991</v>
      </c>
      <c r="E20" s="9">
        <f>ROUND($D20*E$5*1.2/1000,8)</f>
        <v>1.0848E-2</v>
      </c>
      <c r="F20" s="9">
        <f t="shared" si="0"/>
        <v>1.19328E-2</v>
      </c>
      <c r="G20" s="9">
        <f t="shared" si="0"/>
        <v>1.3017600000000001E-2</v>
      </c>
      <c r="H20" s="9">
        <f t="shared" si="0"/>
        <v>1.57296E-2</v>
      </c>
      <c r="I20" s="9">
        <f t="shared" si="0"/>
        <v>1.7302560000000002E-2</v>
      </c>
      <c r="J20" s="19">
        <f t="shared" si="4"/>
        <v>3.9703680000000001</v>
      </c>
      <c r="K20" s="19">
        <f>ROUND($D20*K$5*1.2*K$6/1000,8)</f>
        <v>3.9595199999999999</v>
      </c>
      <c r="L20" s="19">
        <f t="shared" si="1"/>
        <v>1.0978175999999999</v>
      </c>
      <c r="M20" s="19">
        <f t="shared" si="1"/>
        <v>1.0858848000000001</v>
      </c>
      <c r="N20" s="19">
        <f t="shared" si="1"/>
        <v>1.073952</v>
      </c>
      <c r="O20" s="19">
        <f t="shared" si="1"/>
        <v>0.4035456</v>
      </c>
      <c r="P20" s="19">
        <f t="shared" si="1"/>
        <v>0.39052799999999999</v>
      </c>
      <c r="Q20" s="19">
        <f t="shared" si="1"/>
        <v>0.37751040000000002</v>
      </c>
      <c r="R20" s="19">
        <f t="shared" si="1"/>
        <v>0.36449280000000001</v>
      </c>
      <c r="S20" s="19">
        <f t="shared" si="1"/>
        <v>1.57296E-2</v>
      </c>
      <c r="T20" s="19">
        <f t="shared" si="1"/>
        <v>1.7302560000000002E-2</v>
      </c>
    </row>
    <row r="21" spans="1:20" ht="42.75" x14ac:dyDescent="0.2">
      <c r="A21" s="7">
        <v>15</v>
      </c>
      <c r="B21" s="4" t="s">
        <v>3</v>
      </c>
      <c r="C21" s="6" t="s">
        <v>17</v>
      </c>
      <c r="D21" s="24">
        <v>9.68</v>
      </c>
      <c r="E21" s="10">
        <f t="shared" si="2"/>
        <v>1.1616E-2</v>
      </c>
      <c r="F21" s="10">
        <f t="shared" si="0"/>
        <v>1.27776E-2</v>
      </c>
      <c r="G21" s="10">
        <f t="shared" si="0"/>
        <v>1.3939200000000001E-2</v>
      </c>
      <c r="H21" s="10">
        <f t="shared" si="0"/>
        <v>1.6843199999999999E-2</v>
      </c>
      <c r="I21" s="10">
        <f t="shared" si="0"/>
        <v>1.8527519999999999E-2</v>
      </c>
      <c r="J21" s="9">
        <f t="shared" si="4"/>
        <v>4.2514560000000001</v>
      </c>
      <c r="K21" s="9">
        <f t="shared" si="3"/>
        <v>4.2398400000000001</v>
      </c>
      <c r="L21" s="9">
        <f t="shared" si="1"/>
        <v>1.1755392</v>
      </c>
      <c r="M21" s="9">
        <f t="shared" si="1"/>
        <v>1.1627616000000001</v>
      </c>
      <c r="N21" s="9">
        <f t="shared" si="1"/>
        <v>1.1499839999999999</v>
      </c>
      <c r="O21" s="9">
        <f t="shared" si="1"/>
        <v>0.43211519999999998</v>
      </c>
      <c r="P21" s="9">
        <f t="shared" si="1"/>
        <v>0.41817599999999999</v>
      </c>
      <c r="Q21" s="9">
        <f t="shared" si="1"/>
        <v>0.40423680000000001</v>
      </c>
      <c r="R21" s="9">
        <f t="shared" si="1"/>
        <v>0.39029760000000002</v>
      </c>
      <c r="S21" s="9">
        <f t="shared" si="1"/>
        <v>1.6843199999999999E-2</v>
      </c>
      <c r="T21" s="9">
        <f t="shared" si="1"/>
        <v>1.8527519999999999E-2</v>
      </c>
    </row>
    <row r="22" spans="1:20" x14ac:dyDescent="0.2">
      <c r="A22" s="7">
        <v>16</v>
      </c>
      <c r="B22" s="2" t="s">
        <v>5</v>
      </c>
      <c r="C22" s="6" t="s">
        <v>17</v>
      </c>
      <c r="D22" s="24">
        <v>9.25</v>
      </c>
      <c r="E22" s="10">
        <f t="shared" si="2"/>
        <v>1.11E-2</v>
      </c>
      <c r="F22" s="10">
        <f t="shared" si="0"/>
        <v>1.221E-2</v>
      </c>
      <c r="G22" s="10">
        <f t="shared" si="0"/>
        <v>1.332E-2</v>
      </c>
      <c r="H22" s="10">
        <f t="shared" si="0"/>
        <v>1.6095000000000002E-2</v>
      </c>
      <c r="I22" s="10">
        <f t="shared" si="0"/>
        <v>1.7704500000000001E-2</v>
      </c>
      <c r="J22" s="9">
        <f t="shared" si="4"/>
        <v>4.0625999999999998</v>
      </c>
      <c r="K22" s="9">
        <f t="shared" si="3"/>
        <v>4.0514999999999999</v>
      </c>
      <c r="L22" s="9">
        <f t="shared" si="1"/>
        <v>1.1233200000000001</v>
      </c>
      <c r="M22" s="9">
        <f t="shared" si="1"/>
        <v>1.11111</v>
      </c>
      <c r="N22" s="9">
        <f t="shared" si="1"/>
        <v>1.0989</v>
      </c>
      <c r="O22" s="9">
        <f t="shared" si="1"/>
        <v>0.41292000000000001</v>
      </c>
      <c r="P22" s="9">
        <f t="shared" si="1"/>
        <v>0.39960000000000001</v>
      </c>
      <c r="Q22" s="9">
        <f t="shared" si="1"/>
        <v>0.38628000000000001</v>
      </c>
      <c r="R22" s="9">
        <f t="shared" si="1"/>
        <v>0.37296000000000001</v>
      </c>
      <c r="S22" s="9">
        <f t="shared" si="1"/>
        <v>1.6095000000000002E-2</v>
      </c>
      <c r="T22" s="9">
        <f t="shared" si="1"/>
        <v>1.7704500000000001E-2</v>
      </c>
    </row>
    <row r="23" spans="1:20" x14ac:dyDescent="0.2">
      <c r="A23" s="7">
        <v>17</v>
      </c>
      <c r="B23" s="2" t="s">
        <v>6</v>
      </c>
      <c r="C23" s="6" t="s">
        <v>17</v>
      </c>
      <c r="D23" s="24">
        <v>8.17</v>
      </c>
      <c r="E23" s="10">
        <f t="shared" si="2"/>
        <v>9.8040000000000002E-3</v>
      </c>
      <c r="F23" s="10">
        <f t="shared" si="2"/>
        <v>1.07844E-2</v>
      </c>
      <c r="G23" s="10">
        <f t="shared" si="2"/>
        <v>1.1764800000000001E-2</v>
      </c>
      <c r="H23" s="10">
        <f t="shared" si="2"/>
        <v>1.4215800000000001E-2</v>
      </c>
      <c r="I23" s="10">
        <f t="shared" si="2"/>
        <v>1.5637379999999999E-2</v>
      </c>
      <c r="J23" s="9">
        <f t="shared" si="4"/>
        <v>3.5882640000000001</v>
      </c>
      <c r="K23" s="9">
        <f t="shared" si="3"/>
        <v>3.5784600000000002</v>
      </c>
      <c r="L23" s="9">
        <f t="shared" si="3"/>
        <v>0.99216479999999996</v>
      </c>
      <c r="M23" s="9">
        <f t="shared" si="3"/>
        <v>0.98138040000000004</v>
      </c>
      <c r="N23" s="9">
        <f t="shared" si="3"/>
        <v>0.97059600000000001</v>
      </c>
      <c r="O23" s="9">
        <f t="shared" si="3"/>
        <v>0.3647088</v>
      </c>
      <c r="P23" s="9">
        <f t="shared" si="3"/>
        <v>0.35294399999999998</v>
      </c>
      <c r="Q23" s="9">
        <f t="shared" si="3"/>
        <v>0.34117920000000002</v>
      </c>
      <c r="R23" s="9">
        <f t="shared" si="3"/>
        <v>0.3294144</v>
      </c>
      <c r="S23" s="9">
        <f t="shared" si="3"/>
        <v>1.4215800000000001E-2</v>
      </c>
      <c r="T23" s="9">
        <f t="shared" si="3"/>
        <v>1.5637379999999999E-2</v>
      </c>
    </row>
    <row r="24" spans="1:20" x14ac:dyDescent="0.2">
      <c r="A24" s="7">
        <v>18</v>
      </c>
      <c r="B24" s="2" t="s">
        <v>7</v>
      </c>
      <c r="C24" s="6" t="s">
        <v>17</v>
      </c>
      <c r="D24" s="24">
        <v>8.17</v>
      </c>
      <c r="E24" s="10">
        <f t="shared" ref="E24:I32" si="5">ROUND($D24*E$5*1.2/1000,8)</f>
        <v>9.8040000000000002E-3</v>
      </c>
      <c r="F24" s="10">
        <f t="shared" si="5"/>
        <v>1.07844E-2</v>
      </c>
      <c r="G24" s="10">
        <f t="shared" si="5"/>
        <v>1.1764800000000001E-2</v>
      </c>
      <c r="H24" s="10">
        <f t="shared" si="5"/>
        <v>1.4215800000000001E-2</v>
      </c>
      <c r="I24" s="10">
        <f t="shared" si="5"/>
        <v>1.5637379999999999E-2</v>
      </c>
      <c r="J24" s="9">
        <f t="shared" si="4"/>
        <v>3.5882640000000001</v>
      </c>
      <c r="K24" s="9">
        <f t="shared" ref="K24:T32" si="6">ROUND($D24*K$5*1.2*K$6/1000,8)</f>
        <v>3.5784600000000002</v>
      </c>
      <c r="L24" s="9">
        <f t="shared" si="6"/>
        <v>0.99216479999999996</v>
      </c>
      <c r="M24" s="9">
        <f t="shared" si="6"/>
        <v>0.98138040000000004</v>
      </c>
      <c r="N24" s="9">
        <f t="shared" si="6"/>
        <v>0.97059600000000001</v>
      </c>
      <c r="O24" s="9">
        <f t="shared" si="6"/>
        <v>0.3647088</v>
      </c>
      <c r="P24" s="9">
        <f t="shared" si="6"/>
        <v>0.35294399999999998</v>
      </c>
      <c r="Q24" s="9">
        <f t="shared" si="6"/>
        <v>0.34117920000000002</v>
      </c>
      <c r="R24" s="9">
        <f t="shared" si="6"/>
        <v>0.3294144</v>
      </c>
      <c r="S24" s="9">
        <f t="shared" si="6"/>
        <v>1.4215800000000001E-2</v>
      </c>
      <c r="T24" s="9">
        <f t="shared" si="6"/>
        <v>1.5637379999999999E-2</v>
      </c>
    </row>
    <row r="25" spans="1:20" x14ac:dyDescent="0.2">
      <c r="A25" s="7">
        <v>19</v>
      </c>
      <c r="B25" s="2" t="s">
        <v>9</v>
      </c>
      <c r="C25" s="6" t="s">
        <v>17</v>
      </c>
      <c r="D25" s="24">
        <v>1.1299999999999999</v>
      </c>
      <c r="E25" s="10">
        <f t="shared" si="5"/>
        <v>1.356E-3</v>
      </c>
      <c r="F25" s="10">
        <f t="shared" si="5"/>
        <v>1.4916E-3</v>
      </c>
      <c r="G25" s="10">
        <f t="shared" si="5"/>
        <v>1.6272000000000001E-3</v>
      </c>
      <c r="H25" s="10">
        <f t="shared" si="5"/>
        <v>1.9662E-3</v>
      </c>
      <c r="I25" s="10">
        <f t="shared" si="5"/>
        <v>2.1628200000000002E-3</v>
      </c>
      <c r="J25" s="9">
        <f t="shared" si="4"/>
        <v>0.49629600000000001</v>
      </c>
      <c r="K25" s="9">
        <f t="shared" si="6"/>
        <v>0.49493999999999999</v>
      </c>
      <c r="L25" s="9">
        <f t="shared" si="6"/>
        <v>0.13722719999999999</v>
      </c>
      <c r="M25" s="9">
        <f t="shared" si="6"/>
        <v>0.13573560000000001</v>
      </c>
      <c r="N25" s="9">
        <f t="shared" si="6"/>
        <v>0.134244</v>
      </c>
      <c r="O25" s="9">
        <f t="shared" si="6"/>
        <v>5.0443200000000001E-2</v>
      </c>
      <c r="P25" s="9">
        <f t="shared" si="6"/>
        <v>4.8815999999999998E-2</v>
      </c>
      <c r="Q25" s="9">
        <f t="shared" si="6"/>
        <v>4.7188800000000003E-2</v>
      </c>
      <c r="R25" s="9">
        <f t="shared" si="6"/>
        <v>4.5561600000000001E-2</v>
      </c>
      <c r="S25" s="9">
        <f t="shared" si="6"/>
        <v>1.9662E-3</v>
      </c>
      <c r="T25" s="9">
        <f t="shared" si="6"/>
        <v>2.1628200000000002E-3</v>
      </c>
    </row>
    <row r="26" spans="1:20" x14ac:dyDescent="0.2">
      <c r="A26" s="7">
        <v>20</v>
      </c>
      <c r="B26" s="2" t="s">
        <v>10</v>
      </c>
      <c r="C26" s="6" t="s">
        <v>17</v>
      </c>
      <c r="D26" s="24">
        <v>8.17</v>
      </c>
      <c r="E26" s="10">
        <f t="shared" si="5"/>
        <v>9.8040000000000002E-3</v>
      </c>
      <c r="F26" s="10">
        <f t="shared" si="5"/>
        <v>1.07844E-2</v>
      </c>
      <c r="G26" s="10">
        <f t="shared" si="5"/>
        <v>1.1764800000000001E-2</v>
      </c>
      <c r="H26" s="10">
        <f t="shared" si="5"/>
        <v>1.4215800000000001E-2</v>
      </c>
      <c r="I26" s="10">
        <f t="shared" si="5"/>
        <v>1.5637379999999999E-2</v>
      </c>
      <c r="J26" s="9">
        <f t="shared" si="4"/>
        <v>3.5882640000000001</v>
      </c>
      <c r="K26" s="9">
        <f t="shared" si="6"/>
        <v>3.5784600000000002</v>
      </c>
      <c r="L26" s="9">
        <f t="shared" si="6"/>
        <v>0.99216479999999996</v>
      </c>
      <c r="M26" s="9">
        <f t="shared" si="6"/>
        <v>0.98138040000000004</v>
      </c>
      <c r="N26" s="9">
        <f t="shared" si="6"/>
        <v>0.97059600000000001</v>
      </c>
      <c r="O26" s="9">
        <f t="shared" si="6"/>
        <v>0.3647088</v>
      </c>
      <c r="P26" s="9">
        <f t="shared" si="6"/>
        <v>0.35294399999999998</v>
      </c>
      <c r="Q26" s="9">
        <f t="shared" si="6"/>
        <v>0.34117920000000002</v>
      </c>
      <c r="R26" s="9">
        <f t="shared" si="6"/>
        <v>0.3294144</v>
      </c>
      <c r="S26" s="9">
        <f t="shared" si="6"/>
        <v>1.4215800000000001E-2</v>
      </c>
      <c r="T26" s="9">
        <f t="shared" si="6"/>
        <v>1.5637379999999999E-2</v>
      </c>
    </row>
    <row r="27" spans="1:20" x14ac:dyDescent="0.2">
      <c r="A27" s="7">
        <v>21</v>
      </c>
      <c r="B27" s="2" t="s">
        <v>11</v>
      </c>
      <c r="C27" s="6" t="s">
        <v>17</v>
      </c>
      <c r="D27" s="24">
        <v>9.7100000000000009</v>
      </c>
      <c r="E27" s="10">
        <f t="shared" si="5"/>
        <v>1.1651999999999999E-2</v>
      </c>
      <c r="F27" s="10">
        <f t="shared" si="5"/>
        <v>1.2817200000000001E-2</v>
      </c>
      <c r="G27" s="10">
        <f t="shared" si="5"/>
        <v>1.3982400000000001E-2</v>
      </c>
      <c r="H27" s="10">
        <f t="shared" si="5"/>
        <v>1.6895400000000001E-2</v>
      </c>
      <c r="I27" s="10">
        <f t="shared" si="5"/>
        <v>1.8584940000000001E-2</v>
      </c>
      <c r="J27" s="9">
        <f t="shared" si="4"/>
        <v>4.2646319999999998</v>
      </c>
      <c r="K27" s="9">
        <f t="shared" si="6"/>
        <v>4.25298</v>
      </c>
      <c r="L27" s="9">
        <f t="shared" si="6"/>
        <v>1.1791824</v>
      </c>
      <c r="M27" s="9">
        <f t="shared" si="6"/>
        <v>1.1663652</v>
      </c>
      <c r="N27" s="9">
        <f t="shared" si="6"/>
        <v>1.153548</v>
      </c>
      <c r="O27" s="9">
        <f t="shared" si="6"/>
        <v>0.43345440000000002</v>
      </c>
      <c r="P27" s="9">
        <f t="shared" si="6"/>
        <v>0.41947200000000001</v>
      </c>
      <c r="Q27" s="9">
        <f t="shared" si="6"/>
        <v>0.40548960000000001</v>
      </c>
      <c r="R27" s="9">
        <f t="shared" si="6"/>
        <v>0.3915072</v>
      </c>
      <c r="S27" s="9">
        <f t="shared" si="6"/>
        <v>1.6895400000000001E-2</v>
      </c>
      <c r="T27" s="9">
        <f t="shared" si="6"/>
        <v>1.8584940000000001E-2</v>
      </c>
    </row>
    <row r="28" spans="1:20" x14ac:dyDescent="0.2">
      <c r="A28" s="7">
        <v>22</v>
      </c>
      <c r="B28" s="2" t="s">
        <v>12</v>
      </c>
      <c r="C28" s="6" t="s">
        <v>17</v>
      </c>
      <c r="D28" s="24">
        <v>1.1299999999999999</v>
      </c>
      <c r="E28" s="10">
        <f t="shared" si="5"/>
        <v>1.356E-3</v>
      </c>
      <c r="F28" s="10">
        <f t="shared" si="5"/>
        <v>1.4916E-3</v>
      </c>
      <c r="G28" s="10">
        <f t="shared" si="5"/>
        <v>1.6272000000000001E-3</v>
      </c>
      <c r="H28" s="10">
        <f t="shared" si="5"/>
        <v>1.9662E-3</v>
      </c>
      <c r="I28" s="10">
        <f t="shared" si="5"/>
        <v>2.1628200000000002E-3</v>
      </c>
      <c r="J28" s="9">
        <f t="shared" si="4"/>
        <v>0.49629600000000001</v>
      </c>
      <c r="K28" s="9">
        <f t="shared" si="6"/>
        <v>0.49493999999999999</v>
      </c>
      <c r="L28" s="9">
        <f t="shared" si="6"/>
        <v>0.13722719999999999</v>
      </c>
      <c r="M28" s="9">
        <f t="shared" si="6"/>
        <v>0.13573560000000001</v>
      </c>
      <c r="N28" s="9">
        <f t="shared" si="6"/>
        <v>0.134244</v>
      </c>
      <c r="O28" s="9">
        <f t="shared" si="6"/>
        <v>5.0443200000000001E-2</v>
      </c>
      <c r="P28" s="9">
        <f t="shared" si="6"/>
        <v>4.8815999999999998E-2</v>
      </c>
      <c r="Q28" s="9">
        <f t="shared" si="6"/>
        <v>4.7188800000000003E-2</v>
      </c>
      <c r="R28" s="9">
        <f t="shared" si="6"/>
        <v>4.5561600000000001E-2</v>
      </c>
      <c r="S28" s="9">
        <f t="shared" si="6"/>
        <v>1.9662E-3</v>
      </c>
      <c r="T28" s="9">
        <f t="shared" si="6"/>
        <v>2.1628200000000002E-3</v>
      </c>
    </row>
    <row r="29" spans="1:20" x14ac:dyDescent="0.2">
      <c r="A29" s="7">
        <v>23</v>
      </c>
      <c r="B29" s="2" t="s">
        <v>13</v>
      </c>
      <c r="C29" s="6" t="s">
        <v>17</v>
      </c>
      <c r="D29" s="21">
        <v>0</v>
      </c>
      <c r="E29" s="10">
        <f t="shared" si="5"/>
        <v>0</v>
      </c>
      <c r="F29" s="10">
        <f t="shared" si="5"/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9">
        <f t="shared" si="4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0</v>
      </c>
      <c r="Q29" s="9">
        <f t="shared" si="6"/>
        <v>0</v>
      </c>
      <c r="R29" s="9">
        <f t="shared" si="6"/>
        <v>0</v>
      </c>
      <c r="S29" s="9">
        <f t="shared" si="6"/>
        <v>0</v>
      </c>
      <c r="T29" s="9">
        <f t="shared" si="6"/>
        <v>0</v>
      </c>
    </row>
    <row r="30" spans="1:20" x14ac:dyDescent="0.2">
      <c r="A30" s="7">
        <v>24</v>
      </c>
      <c r="B30" s="2" t="s">
        <v>14</v>
      </c>
      <c r="C30" s="6" t="s">
        <v>17</v>
      </c>
      <c r="D30" s="21"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  <c r="I30" s="10">
        <f t="shared" si="5"/>
        <v>0</v>
      </c>
      <c r="J30" s="9">
        <f t="shared" si="4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9">
        <f t="shared" si="6"/>
        <v>0</v>
      </c>
      <c r="P30" s="9">
        <f t="shared" si="6"/>
        <v>0</v>
      </c>
      <c r="Q30" s="9">
        <f t="shared" si="6"/>
        <v>0</v>
      </c>
      <c r="R30" s="9">
        <f t="shared" si="6"/>
        <v>0</v>
      </c>
      <c r="S30" s="9">
        <f t="shared" si="6"/>
        <v>0</v>
      </c>
      <c r="T30" s="9">
        <f t="shared" si="6"/>
        <v>0</v>
      </c>
    </row>
    <row r="31" spans="1:20" x14ac:dyDescent="0.2">
      <c r="A31" s="7">
        <v>25</v>
      </c>
      <c r="B31" s="2" t="s">
        <v>15</v>
      </c>
      <c r="C31" s="6" t="s">
        <v>17</v>
      </c>
      <c r="D31" s="21">
        <v>8.7799999999999994</v>
      </c>
      <c r="E31" s="10">
        <f t="shared" si="5"/>
        <v>1.0536E-2</v>
      </c>
      <c r="F31" s="10">
        <f t="shared" si="5"/>
        <v>1.15896E-2</v>
      </c>
      <c r="G31" s="10">
        <f t="shared" si="5"/>
        <v>1.26432E-2</v>
      </c>
      <c r="H31" s="10">
        <f t="shared" si="5"/>
        <v>1.5277199999999999E-2</v>
      </c>
      <c r="I31" s="10">
        <f t="shared" si="5"/>
        <v>1.6804920000000001E-2</v>
      </c>
      <c r="J31" s="9">
        <f t="shared" si="4"/>
        <v>3.856176</v>
      </c>
      <c r="K31" s="9">
        <f t="shared" si="6"/>
        <v>3.8456399999999999</v>
      </c>
      <c r="L31" s="9">
        <f t="shared" si="6"/>
        <v>1.0662431999999999</v>
      </c>
      <c r="M31" s="9">
        <f t="shared" si="6"/>
        <v>1.0546536</v>
      </c>
      <c r="N31" s="9">
        <f t="shared" si="6"/>
        <v>1.043064</v>
      </c>
      <c r="O31" s="9">
        <f t="shared" si="6"/>
        <v>0.39193919999999999</v>
      </c>
      <c r="P31" s="9">
        <f t="shared" si="6"/>
        <v>0.37929600000000002</v>
      </c>
      <c r="Q31" s="9">
        <f t="shared" si="6"/>
        <v>0.3666528</v>
      </c>
      <c r="R31" s="9">
        <f t="shared" si="6"/>
        <v>0.35400959999999998</v>
      </c>
      <c r="S31" s="9">
        <f t="shared" si="6"/>
        <v>1.5277199999999999E-2</v>
      </c>
      <c r="T31" s="9">
        <f t="shared" si="6"/>
        <v>1.6804920000000001E-2</v>
      </c>
    </row>
    <row r="32" spans="1:20" x14ac:dyDescent="0.2">
      <c r="A32" s="7">
        <v>26</v>
      </c>
      <c r="B32" s="2" t="s">
        <v>16</v>
      </c>
      <c r="C32" s="6" t="s">
        <v>17</v>
      </c>
      <c r="D32" s="22">
        <v>0.56000000000000005</v>
      </c>
      <c r="E32" s="10">
        <f t="shared" si="5"/>
        <v>6.7199999999999996E-4</v>
      </c>
      <c r="F32" s="10">
        <f t="shared" si="5"/>
        <v>7.3919999999999997E-4</v>
      </c>
      <c r="G32" s="10">
        <f t="shared" si="5"/>
        <v>8.0639999999999998E-4</v>
      </c>
      <c r="H32" s="10">
        <f t="shared" si="5"/>
        <v>9.7440000000000005E-4</v>
      </c>
      <c r="I32" s="10">
        <f t="shared" si="5"/>
        <v>1.0718399999999999E-3</v>
      </c>
      <c r="J32" s="9">
        <f t="shared" si="4"/>
        <v>0.245952</v>
      </c>
      <c r="K32" s="9">
        <f t="shared" si="6"/>
        <v>0.24528</v>
      </c>
      <c r="L32" s="9">
        <f t="shared" si="6"/>
        <v>6.8006399999999995E-2</v>
      </c>
      <c r="M32" s="9">
        <f t="shared" si="6"/>
        <v>6.7267199999999999E-2</v>
      </c>
      <c r="N32" s="9">
        <f t="shared" si="6"/>
        <v>6.6528000000000004E-2</v>
      </c>
      <c r="O32" s="9">
        <f t="shared" si="6"/>
        <v>2.49984E-2</v>
      </c>
      <c r="P32" s="9">
        <f t="shared" si="6"/>
        <v>2.4192000000000002E-2</v>
      </c>
      <c r="Q32" s="9">
        <f t="shared" si="6"/>
        <v>2.3385599999999999E-2</v>
      </c>
      <c r="R32" s="9">
        <f t="shared" si="6"/>
        <v>2.2579200000000001E-2</v>
      </c>
      <c r="S32" s="9">
        <f t="shared" si="6"/>
        <v>9.7440000000000005E-4</v>
      </c>
      <c r="T32" s="9">
        <f t="shared" si="6"/>
        <v>1.0718399999999999E-3</v>
      </c>
    </row>
    <row r="35" spans="2:13" x14ac:dyDescent="0.2">
      <c r="B35" s="37" t="s">
        <v>20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x14ac:dyDescent="0.2">
      <c r="B36" s="37" t="s">
        <v>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</sheetData>
  <mergeCells count="9">
    <mergeCell ref="B36:M36"/>
    <mergeCell ref="C3:C5"/>
    <mergeCell ref="D3:D5"/>
    <mergeCell ref="B3:B5"/>
    <mergeCell ref="A3:A5"/>
    <mergeCell ref="A1:T1"/>
    <mergeCell ref="E3:I3"/>
    <mergeCell ref="J3:T3"/>
    <mergeCell ref="B35:M3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 тарифів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2021-04-02T10:54:35Z</dcterms:created>
  <dcterms:modified xsi:type="dcterms:W3CDTF">2021-04-05T09:34:12Z</dcterms:modified>
</cp:coreProperties>
</file>