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U:\REALIZATION\REALIZATION\REALIZATION\ТРАНСКОРДОН\Available-capacities\2023-2024\"/>
    </mc:Choice>
  </mc:AlternateContent>
  <bookViews>
    <workbookView xWindow="0" yWindow="0" windowWidth="28800" windowHeight="12300" tabRatio="723"/>
  </bookViews>
  <sheets>
    <sheet name="Moldova" sheetId="1" r:id="rId1"/>
    <sheet name="Slovakia" sheetId="2" r:id="rId2"/>
    <sheet name="Poland" sheetId="3" r:id="rId3"/>
    <sheet name="Hungary" sheetId="4" r:id="rId4"/>
    <sheet name="Romania" sheetId="5" r:id="rId5"/>
    <sheet name="RF" sheetId="6" r:id="rId6"/>
  </sheets>
  <definedNames>
    <definedName name="_xlnm._FilterDatabase" localSheetId="3" hidden="1">Hungary!$A$1:$G$51</definedName>
    <definedName name="_xlnm._FilterDatabase" localSheetId="0" hidden="1">Moldova!$A$1:$G$217</definedName>
    <definedName name="_xlnm._FilterDatabase" localSheetId="2" hidden="1">Poland!$A$1:$G$49</definedName>
    <definedName name="_xlnm._FilterDatabase" localSheetId="5" hidden="1">RF!$A$1:$G$49</definedName>
    <definedName name="_xlnm._FilterDatabase" localSheetId="4" hidden="1">Romania!$A$1:$G$49</definedName>
    <definedName name="_xlnm._FilterDatabase" localSheetId="1" hidden="1">Slovakia!$A$1:$G$98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9" i="5" l="1"/>
  <c r="F48" i="5" l="1"/>
  <c r="E48" i="5" s="1"/>
  <c r="F144" i="1" l="1"/>
  <c r="F216" i="1"/>
  <c r="F120" i="1"/>
  <c r="F117" i="1" l="1"/>
  <c r="F45" i="5"/>
  <c r="F140" i="1" l="1"/>
  <c r="E45" i="4" l="1"/>
  <c r="E44" i="4"/>
  <c r="E121" i="1" l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F64" i="1" l="1"/>
  <c r="F208" i="1"/>
  <c r="F136" i="1"/>
  <c r="F206" i="1" l="1"/>
  <c r="F38" i="1"/>
  <c r="F134" i="1"/>
  <c r="F62" i="1"/>
  <c r="F14" i="2"/>
  <c r="E51" i="4" l="1"/>
  <c r="E50" i="4"/>
  <c r="E49" i="4"/>
  <c r="E48" i="4"/>
  <c r="E47" i="4"/>
  <c r="E46" i="4"/>
  <c r="E43" i="4"/>
  <c r="E42" i="4"/>
  <c r="E41" i="4"/>
  <c r="E40" i="4"/>
  <c r="E39" i="4"/>
  <c r="E38" i="4"/>
  <c r="F132" i="1" l="1"/>
  <c r="F204" i="1"/>
  <c r="F36" i="1"/>
  <c r="F60" i="1"/>
  <c r="F12" i="2"/>
  <c r="F130" i="1" l="1"/>
  <c r="F202" i="1"/>
  <c r="F34" i="1"/>
  <c r="F58" i="1"/>
  <c r="F10" i="2"/>
  <c r="F8" i="2" l="1"/>
  <c r="F128" i="1"/>
  <c r="F200" i="1"/>
  <c r="E37" i="4" l="1"/>
  <c r="E36" i="4"/>
  <c r="E35" i="4"/>
  <c r="E34" i="4"/>
  <c r="E33" i="4"/>
  <c r="E32" i="4"/>
  <c r="F126" i="1" l="1"/>
  <c r="F198" i="1"/>
  <c r="F30" i="1"/>
  <c r="F54" i="1"/>
  <c r="F6" i="2"/>
  <c r="F28" i="1" l="1"/>
  <c r="F52" i="1"/>
  <c r="F196" i="1"/>
  <c r="F124" i="1"/>
  <c r="E74" i="2" l="1"/>
  <c r="F122" i="1" l="1"/>
  <c r="F194" i="1"/>
  <c r="E27" i="5" l="1"/>
  <c r="E28" i="5"/>
  <c r="E29" i="5"/>
  <c r="E30" i="5"/>
  <c r="E31" i="5"/>
  <c r="E32" i="5"/>
  <c r="E33" i="5"/>
  <c r="E34" i="5"/>
  <c r="E35" i="5"/>
  <c r="E36" i="5"/>
  <c r="E37" i="5"/>
  <c r="E38" i="5"/>
  <c r="E39" i="5"/>
  <c r="E40" i="5"/>
  <c r="E41" i="5"/>
  <c r="E42" i="5"/>
  <c r="E43" i="5"/>
  <c r="E44" i="5"/>
  <c r="E45" i="5"/>
  <c r="E46" i="5"/>
  <c r="E47" i="5"/>
  <c r="E85" i="2" l="1"/>
  <c r="E83" i="2"/>
  <c r="E81" i="2"/>
  <c r="E79" i="2"/>
  <c r="E77" i="2"/>
  <c r="E27" i="3" l="1"/>
  <c r="E75" i="1" l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D26" i="6" l="1"/>
  <c r="D28" i="6"/>
  <c r="D30" i="6"/>
  <c r="D32" i="6"/>
  <c r="E32" i="6" l="1"/>
  <c r="E33" i="6"/>
  <c r="E35" i="6"/>
  <c r="E128" i="1" l="1"/>
  <c r="E37" i="6" l="1"/>
  <c r="E39" i="6"/>
  <c r="E41" i="6"/>
  <c r="E43" i="6"/>
  <c r="E45" i="6"/>
  <c r="E47" i="6"/>
  <c r="E49" i="6"/>
  <c r="D48" i="6" l="1"/>
  <c r="E48" i="6" s="1"/>
  <c r="D46" i="6"/>
  <c r="E46" i="6" s="1"/>
  <c r="D44" i="6"/>
  <c r="E44" i="6" s="1"/>
  <c r="D42" i="6"/>
  <c r="E42" i="6" s="1"/>
  <c r="D40" i="6"/>
  <c r="E40" i="6" s="1"/>
  <c r="D38" i="6"/>
  <c r="E38" i="6" s="1"/>
  <c r="D36" i="6"/>
  <c r="E36" i="6" s="1"/>
  <c r="D34" i="6"/>
  <c r="E34" i="6" s="1"/>
  <c r="E26" i="6" l="1"/>
  <c r="E27" i="6"/>
  <c r="E28" i="6"/>
  <c r="E29" i="6"/>
  <c r="E30" i="6"/>
  <c r="E9" i="6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31" i="6"/>
  <c r="E7" i="6"/>
  <c r="E3" i="6"/>
  <c r="E4" i="6"/>
  <c r="E5" i="6"/>
  <c r="E6" i="6"/>
  <c r="E2" i="6" l="1"/>
  <c r="E8" i="6"/>
  <c r="E2" i="3" l="1"/>
  <c r="E26" i="5"/>
  <c r="E7" i="5"/>
  <c r="E6" i="5"/>
  <c r="E5" i="5"/>
  <c r="E4" i="5"/>
  <c r="E3" i="5"/>
  <c r="E2" i="5"/>
  <c r="E31" i="4"/>
  <c r="E30" i="4"/>
  <c r="E29" i="4"/>
  <c r="E28" i="4"/>
  <c r="E27" i="4"/>
  <c r="E26" i="4"/>
  <c r="E7" i="4"/>
  <c r="E6" i="4"/>
  <c r="E5" i="4"/>
  <c r="E4" i="4"/>
  <c r="E3" i="4"/>
  <c r="E2" i="4"/>
  <c r="E7" i="3"/>
  <c r="E6" i="3"/>
  <c r="E5" i="3"/>
  <c r="E4" i="3"/>
  <c r="E3" i="3"/>
  <c r="E31" i="3"/>
  <c r="E30" i="3"/>
  <c r="E29" i="3"/>
  <c r="E28" i="3"/>
  <c r="E75" i="2"/>
  <c r="E55" i="2"/>
  <c r="E54" i="2"/>
  <c r="E53" i="2"/>
  <c r="E52" i="2"/>
  <c r="E51" i="2"/>
  <c r="E50" i="2"/>
  <c r="E31" i="2"/>
  <c r="E30" i="2"/>
  <c r="E29" i="2"/>
  <c r="E28" i="2"/>
  <c r="E27" i="2"/>
  <c r="E26" i="2"/>
  <c r="E7" i="2"/>
  <c r="E6" i="2"/>
  <c r="E5" i="2"/>
  <c r="E4" i="2"/>
  <c r="E3" i="2"/>
  <c r="E2" i="2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98" i="1"/>
  <c r="E99" i="1"/>
  <c r="E100" i="1"/>
  <c r="E101" i="1"/>
  <c r="E122" i="1"/>
  <c r="E123" i="1"/>
  <c r="E124" i="1"/>
  <c r="E125" i="1"/>
  <c r="E126" i="1"/>
  <c r="E127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1" i="1"/>
  <c r="E173" i="1"/>
  <c r="E175" i="1"/>
  <c r="E177" i="1"/>
  <c r="E179" i="1"/>
  <c r="E181" i="1"/>
  <c r="E183" i="1"/>
  <c r="E185" i="1"/>
  <c r="E187" i="1"/>
  <c r="E189" i="1"/>
  <c r="E191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14" i="3" l="1"/>
  <c r="E97" i="2" l="1"/>
  <c r="E95" i="2"/>
  <c r="E93" i="2"/>
  <c r="E91" i="2"/>
  <c r="E89" i="2"/>
  <c r="E87" i="2"/>
  <c r="E73" i="2"/>
  <c r="E72" i="2"/>
  <c r="E71" i="2"/>
  <c r="E70" i="2"/>
  <c r="E69" i="2"/>
  <c r="E68" i="2"/>
  <c r="E67" i="2"/>
  <c r="E66" i="2"/>
  <c r="E65" i="2"/>
  <c r="E64" i="2"/>
  <c r="E63" i="2"/>
  <c r="E62" i="2"/>
  <c r="E61" i="2"/>
  <c r="E60" i="2"/>
  <c r="E59" i="2"/>
  <c r="E58" i="2"/>
  <c r="E57" i="2"/>
  <c r="E56" i="2"/>
  <c r="E49" i="2"/>
  <c r="E48" i="2"/>
  <c r="E47" i="2"/>
  <c r="E46" i="2"/>
  <c r="E45" i="2"/>
  <c r="E44" i="2"/>
  <c r="E43" i="2"/>
  <c r="E42" i="2"/>
  <c r="E41" i="2"/>
  <c r="E40" i="2"/>
  <c r="E39" i="2"/>
  <c r="E38" i="2"/>
  <c r="E37" i="2"/>
  <c r="E36" i="2"/>
  <c r="E35" i="2"/>
  <c r="E34" i="2"/>
  <c r="E33" i="2"/>
  <c r="E32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E49" i="3"/>
  <c r="E48" i="3"/>
  <c r="E47" i="3"/>
  <c r="E46" i="3"/>
  <c r="E45" i="3"/>
  <c r="E44" i="3"/>
  <c r="E43" i="3"/>
  <c r="E42" i="3"/>
  <c r="E41" i="3"/>
  <c r="E40" i="3"/>
  <c r="E39" i="3"/>
  <c r="E38" i="3"/>
  <c r="E37" i="3"/>
  <c r="E36" i="3"/>
  <c r="E35" i="3"/>
  <c r="E34" i="3"/>
  <c r="E33" i="3"/>
  <c r="E32" i="3"/>
  <c r="E25" i="3"/>
  <c r="E24" i="3"/>
  <c r="E23" i="3"/>
  <c r="E22" i="3"/>
  <c r="E21" i="3"/>
  <c r="E20" i="3"/>
  <c r="E19" i="3"/>
  <c r="E18" i="3"/>
  <c r="E17" i="3"/>
  <c r="E16" i="3"/>
  <c r="E15" i="3"/>
  <c r="E13" i="3"/>
  <c r="E12" i="3"/>
  <c r="E11" i="3"/>
  <c r="E10" i="3"/>
  <c r="E9" i="3"/>
  <c r="E8" i="3"/>
  <c r="E25" i="4"/>
  <c r="E24" i="4"/>
  <c r="E23" i="4"/>
  <c r="E22" i="4"/>
  <c r="E21" i="4"/>
  <c r="E20" i="4"/>
  <c r="E19" i="4"/>
  <c r="E18" i="4"/>
  <c r="E17" i="4"/>
  <c r="E16" i="4"/>
  <c r="E15" i="4"/>
  <c r="E14" i="4"/>
  <c r="E13" i="4"/>
  <c r="E12" i="4"/>
  <c r="E11" i="4"/>
  <c r="E10" i="4"/>
  <c r="E9" i="4"/>
  <c r="E8" i="4"/>
  <c r="E25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8" i="5"/>
</calcChain>
</file>

<file path=xl/sharedStrings.xml><?xml version="1.0" encoding="utf-8"?>
<sst xmlns="http://schemas.openxmlformats.org/spreadsheetml/2006/main" count="2077" uniqueCount="54">
  <si>
    <t>Interconnection Point</t>
  </si>
  <si>
    <t>Month</t>
  </si>
  <si>
    <t>Direction</t>
  </si>
  <si>
    <t>Technical capacity mcm/day</t>
  </si>
  <si>
    <t>Available capacity  mcm/day</t>
  </si>
  <si>
    <t>Allocated capacity mcm/day</t>
  </si>
  <si>
    <t>Type of capacity</t>
  </si>
  <si>
    <t>Ananyiv</t>
  </si>
  <si>
    <t>October</t>
  </si>
  <si>
    <t>Exit</t>
  </si>
  <si>
    <t>Firm</t>
  </si>
  <si>
    <t>Interruptible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</si>
  <si>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</si>
  <si>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</si>
  <si>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</si>
  <si>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</si>
  <si>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</si>
  <si>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</si>
  <si>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</si>
  <si>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</si>
  <si>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</si>
  <si>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</si>
  <si>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</si>
  <si>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Oleksiivka</t>
  </si>
  <si>
    <t>Grebeniki</t>
  </si>
  <si>
    <t>Entry</t>
  </si>
  <si>
    <t>Kausany</t>
  </si>
  <si>
    <t>Firm*</t>
  </si>
  <si>
    <t>Limanskoe</t>
  </si>
  <si>
    <t>Virtual exit point to near-border Moldavian customers</t>
  </si>
  <si>
    <t>Firm**</t>
  </si>
  <si>
    <t>* in case of capacity booking at entry and/or exit point Orlovka and/or virtual exit point to near-border Moldavian customers</t>
  </si>
  <si>
    <t>** in case of capacity booking at entry point Kausany and/or entry point Isaccea-Orlovka</t>
  </si>
  <si>
    <t>Available capacity mcm/day</t>
  </si>
  <si>
    <t>Uzhgorod-Velke Kapusany</t>
  </si>
  <si>
    <t>Interruptible*</t>
  </si>
  <si>
    <t>Budince</t>
  </si>
  <si>
    <t>* backhaul</t>
  </si>
  <si>
    <t>Interconnection point</t>
  </si>
  <si>
    <t>VIP-PL-UA</t>
  </si>
  <si>
    <t>VIP Bereg</t>
  </si>
  <si>
    <t>Isaccea-Orlovka</t>
  </si>
  <si>
    <t>* in case of capacity booking at entry point Kausany</t>
  </si>
  <si>
    <t>** in case of capacity booking at exit point Kausany and/or virtual exit point to near-border Moldavian customers</t>
  </si>
  <si>
    <t>Sudzha</t>
  </si>
  <si>
    <t>Sokhranovka*</t>
  </si>
  <si>
    <t>Sokhranovka</t>
  </si>
  <si>
    <t xml:space="preserve">*На час дії форс-мажорних обставин по точці міждержавного з’єднання Сохранівка доступ до потужності, зокрема, розподіленої та вільної до розподілу, надається у точці міждержавного з`єднання Суджа в загальному обсязі.   </t>
  </si>
  <si>
    <t>*During the force-majeure in interconnection point Sokhranivka, access to capacities (including allocated and available for allocation) is provided in interconnection point Sudzha in full amount.</t>
  </si>
  <si>
    <t>01-13.October</t>
  </si>
  <si>
    <t>14-31.October</t>
  </si>
  <si>
    <t xml:space="preserve">June 16 </t>
  </si>
  <si>
    <t>June 16</t>
  </si>
  <si>
    <t>June 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</si>
</sst>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.00\ _₽_-;\-* #,##0.00\ _₽_-;_-* &quot;-&quot;??\ _₽_-;_-@_-"/>
    <numFmt numFmtId="165" formatCode="_-* #,##0.00\ _₴_-;\-* #,##0.00\ _₴_-;_-* &quot;-&quot;??\ _₴_-;_-@_-"/>
    <numFmt numFmtId="166" formatCode="_-* #,##0.0\ _₴_-;\-* #,##0.0\ _₴_-;_-* &quot;-&quot;??\ _₴_-;_-@_-"/>
    <numFmt numFmtId="167" formatCode="_-* #,##0.000\ _₴_-;\-* #,##0.000\ _₴_-;_-* &quot;-&quot;??\ _₴_-;_-@_-"/>
    <numFmt numFmtId="168" formatCode="_-* #,##0.0000\ _₴_-;\-* #,##0.0000\ _₴_-;_-* &quot;-&quot;??\ _₴_-;_-@_-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58">
    <xf numFmtId="0" fontId="0" fillId="0" borderId="0" xfId="0"/>
    <xf numFmtId="0" fontId="0" fillId="0" borderId="1" xfId="0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0" fontId="0" fillId="0" borderId="1" xfId="0" applyBorder="1"/>
    <xf numFmtId="165" fontId="0" fillId="0" borderId="1" xfId="1" applyFont="1" applyBorder="1" applyAlignment="1">
      <alignment horizontal="center" vertical="center" wrapText="1"/>
    </xf>
    <xf numFmtId="165" fontId="0" fillId="0" borderId="1" xfId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165" fontId="1" fillId="0" borderId="1" xfId="1" applyFont="1" applyBorder="1" applyAlignment="1">
      <alignment horizontal="center" vertical="center" wrapText="1"/>
    </xf>
    <xf numFmtId="166" fontId="0" fillId="0" borderId="1" xfId="1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166" fontId="0" fillId="0" borderId="1" xfId="1" applyNumberFormat="1" applyFont="1" applyFill="1" applyBorder="1" applyAlignment="1">
      <alignment horizontal="center" vertical="center" wrapText="1"/>
    </xf>
    <xf numFmtId="165" fontId="0" fillId="0" borderId="0" xfId="1" applyFont="1"/>
    <xf numFmtId="165" fontId="0" fillId="0" borderId="1" xfId="1" applyNumberFormat="1" applyFont="1" applyBorder="1" applyAlignment="1">
      <alignment horizontal="center" vertical="center" wrapText="1"/>
    </xf>
    <xf numFmtId="166" fontId="3" fillId="0" borderId="1" xfId="1" applyNumberFormat="1" applyFont="1" applyFill="1" applyBorder="1" applyAlignment="1">
      <alignment horizontal="center" vertical="center" wrapText="1"/>
    </xf>
    <xf numFmtId="164" fontId="0" fillId="0" borderId="0" xfId="0" applyNumberFormat="1"/>
    <xf numFmtId="0" fontId="0" fillId="0" borderId="1" xfId="0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165" fontId="1" fillId="0" borderId="1" xfId="1" applyFont="1" applyFill="1" applyBorder="1" applyAlignment="1">
      <alignment horizontal="center" vertical="center" wrapText="1"/>
    </xf>
    <xf numFmtId="0" fontId="0" fillId="0" borderId="0" xfId="0" applyFill="1"/>
    <xf numFmtId="0" fontId="0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165" fontId="2" fillId="0" borderId="1" xfId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0" fontId="0" fillId="0" borderId="2" xfId="0" applyFill="1" applyBorder="1" applyAlignment="1">
      <alignment horizontal="center" vertical="center" wrapText="1"/>
    </xf>
    <xf numFmtId="0" fontId="0" fillId="0" borderId="1" xfId="0" applyFill="1" applyBorder="1"/>
    <xf numFmtId="165" fontId="0" fillId="0" borderId="0" xfId="1" applyFont="1" applyFill="1"/>
    <xf numFmtId="0" fontId="4" fillId="0" borderId="1" xfId="0" applyFont="1" applyFill="1" applyBorder="1" applyAlignment="1">
      <alignment horizontal="center" vertical="center" wrapText="1"/>
    </xf>
    <xf numFmtId="0" fontId="0" fillId="0" borderId="5" xfId="0" applyFont="1" applyBorder="1" applyAlignment="1">
      <alignment vertical="center" wrapText="1"/>
    </xf>
    <xf numFmtId="0" fontId="0" fillId="0" borderId="1" xfId="0" applyFill="1" applyBorder="1" applyAlignment="1">
      <alignment vertical="center" wrapText="1"/>
    </xf>
    <xf numFmtId="165" fontId="3" fillId="0" borderId="1" xfId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Fill="1" applyBorder="1" applyAlignment="1">
      <alignment horizontal="center" vertical="center" wrapText="1"/>
    </xf>
    <xf numFmtId="166" fontId="1" fillId="0" borderId="1" xfId="1" applyNumberFormat="1" applyFont="1" applyFill="1" applyBorder="1" applyAlignment="1">
      <alignment horizontal="center" vertical="center" wrapText="1"/>
    </xf>
    <xf numFmtId="165" fontId="0" fillId="0" borderId="1" xfId="1" applyNumberFormat="1" applyFont="1" applyFill="1" applyBorder="1" applyAlignment="1">
      <alignment horizontal="center" vertical="center" wrapText="1"/>
    </xf>
    <xf numFmtId="167" fontId="1" fillId="0" borderId="1" xfId="1" applyNumberFormat="1" applyFont="1" applyFill="1" applyBorder="1" applyAlignment="1">
      <alignment horizontal="center" vertical="center" wrapText="1"/>
    </xf>
    <xf numFmtId="167" fontId="0" fillId="0" borderId="1" xfId="1" applyNumberFormat="1" applyFont="1" applyFill="1" applyBorder="1" applyAlignment="1">
      <alignment horizontal="center" vertical="center" wrapText="1"/>
    </xf>
    <xf numFmtId="165" fontId="2" fillId="0" borderId="1" xfId="1" applyNumberFormat="1" applyFont="1" applyFill="1" applyBorder="1" applyAlignment="1">
      <alignment horizontal="center" vertical="center" wrapText="1"/>
    </xf>
    <xf numFmtId="165" fontId="0" fillId="0" borderId="0" xfId="1" applyNumberFormat="1" applyFont="1" applyFill="1"/>
    <xf numFmtId="2" fontId="0" fillId="0" borderId="1" xfId="1" applyNumberFormat="1" applyFont="1" applyFill="1" applyBorder="1" applyAlignment="1">
      <alignment horizontal="right" vertical="center" wrapText="1"/>
    </xf>
    <xf numFmtId="2" fontId="1" fillId="0" borderId="1" xfId="1" applyNumberFormat="1" applyFont="1" applyFill="1" applyBorder="1" applyAlignment="1">
      <alignment horizontal="right" vertical="center" wrapText="1"/>
    </xf>
    <xf numFmtId="168" fontId="0" fillId="0" borderId="1" xfId="1" applyNumberFormat="1" applyFont="1" applyBorder="1" applyAlignment="1">
      <alignment horizontal="center" vertical="center" wrapText="1"/>
    </xf>
    <xf numFmtId="0" fontId="0" fillId="0" borderId="0" xfId="0" applyFill="1" applyAlignment="1">
      <alignment horizontal="center" wrapText="1"/>
    </xf>
    <xf numFmtId="165" fontId="0" fillId="0" borderId="0" xfId="0" applyNumberFormat="1" applyFill="1" applyAlignment="1">
      <alignment horizont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wrapText="1"/>
    </xf>
    <xf numFmtId="0" fontId="5" fillId="0" borderId="1" xfId="0" applyFont="1" applyBorder="1" applyAlignment="1">
      <alignment horizontal="center" vertical="center" wrapText="1"/>
    </xf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165" fontId="3" fillId="0" borderId="1" xfId="1" applyNumberFormat="1" applyFont="1" applyBorder="1" applyAlignment="1">
      <alignment horizontal="center" vertical="center" wrapText="1"/>
    </xf>
    <xf numFmtId="165" fontId="3" fillId="0" borderId="1" xfId="1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0"/>
  <sheetViews>
    <sheetView tabSelected="1" zoomScaleNormal="100" workbookViewId="0"/>
  </sheetViews>
  <sheetFormatPr defaultColWidth="9.140625" defaultRowHeight="14.1" customHeight="1" x14ac:dyDescent="0.25"/>
  <cols>
    <col min="1" max="1" width="29.140625" style="21" customWidth="1"/>
    <col min="2" max="2" width="11.42578125" style="21" customWidth="1"/>
    <col min="3" max="3" width="13.28515625" style="21" customWidth="1"/>
    <col min="4" max="4" width="17.85546875" style="30" customWidth="1"/>
    <col min="5" max="5" width="18.28515625" style="21" customWidth="1"/>
    <col min="6" max="6" width="20" style="42" customWidth="1"/>
    <col min="7" max="7" width="14.140625" style="21" customWidth="1"/>
    <col min="8" max="16384" width="9.140625" style="21"/>
  </cols>
  <sheetData>
    <row r="1" spans="1:7" ht="30" customHeight="1" x14ac:dyDescent="0.25">
      <c r="A1" s="23" t="s">
        <v>0</v>
      </c>
      <c r="B1" s="23" t="s">
        <v>1</v>
      </c>
      <c r="C1" s="23" t="s">
        <v>2</v>
      </c>
      <c r="D1" s="24" t="s">
        <v>3</v>
      </c>
      <c r="E1" s="23" t="s">
        <v>4</v>
      </c>
      <c r="F1" s="41" t="s">
        <v>5</v>
      </c>
      <c r="G1" s="23" t="s">
        <v>6</v>
      </c>
    </row>
    <row r="2" spans="1:7" ht="14.1" customHeight="1" x14ac:dyDescent="0.25">
      <c r="A2" s="18" t="s">
        <v>7</v>
      </c>
      <c r="B2" s="19" t="s">
        <v>8</v>
      </c>
      <c r="C2" s="18" t="s">
        <v>9</v>
      </c>
      <c r="D2" s="8">
        <v>0</v>
      </c>
      <c r="E2" s="8">
        <v>0</v>
      </c>
      <c r="F2" s="38">
        <v>0</v>
      </c>
      <c r="G2" s="18" t="s">
        <v>10</v>
      </c>
    </row>
    <row r="3" spans="1:7" ht="14.1" customHeight="1" x14ac:dyDescent="0.25">
      <c r="A3" s="18" t="s">
        <v>7</v>
      </c>
      <c r="B3" s="19" t="s">
        <v>8</v>
      </c>
      <c r="C3" s="18" t="s">
        <v>9</v>
      </c>
      <c r="D3" s="8">
        <v>0</v>
      </c>
      <c r="E3" s="8">
        <v>0</v>
      </c>
      <c r="F3" s="38">
        <v>0</v>
      </c>
      <c r="G3" s="18" t="s">
        <v>11</v>
      </c>
    </row>
    <row r="4" spans="1:7" ht="14.1" customHeight="1" x14ac:dyDescent="0.25">
      <c r="A4" s="18" t="s">
        <v>7</v>
      </c>
      <c r="B4" s="19" t="s">
        <v>12</v>
      </c>
      <c r="C4" s="18" t="s">
        <v>9</v>
      </c>
      <c r="D4" s="8">
        <v>0</v>
      </c>
      <c r="E4" s="8">
        <v>0</v>
      </c>
      <c r="F4" s="38">
        <v>0</v>
      </c>
      <c r="G4" s="18" t="s">
        <v>10</v>
      </c>
    </row>
    <row r="5" spans="1:7" ht="14.1" customHeight="1" x14ac:dyDescent="0.25">
      <c r="A5" s="18" t="s">
        <v>7</v>
      </c>
      <c r="B5" s="19" t="s">
        <v>12</v>
      </c>
      <c r="C5" s="18" t="s">
        <v>9</v>
      </c>
      <c r="D5" s="8">
        <v>0</v>
      </c>
      <c r="E5" s="8">
        <v>0</v>
      </c>
      <c r="F5" s="38">
        <v>0</v>
      </c>
      <c r="G5" s="18" t="s">
        <v>11</v>
      </c>
    </row>
    <row r="6" spans="1:7" ht="14.1" customHeight="1" x14ac:dyDescent="0.25">
      <c r="A6" s="18" t="s">
        <v>7</v>
      </c>
      <c r="B6" s="19" t="s">
        <v>13</v>
      </c>
      <c r="C6" s="18" t="s">
        <v>9</v>
      </c>
      <c r="D6" s="8">
        <v>0</v>
      </c>
      <c r="E6" s="8">
        <v>0</v>
      </c>
      <c r="F6" s="38">
        <v>0</v>
      </c>
      <c r="G6" s="18" t="s">
        <v>10</v>
      </c>
    </row>
    <row r="7" spans="1:7" ht="14.1" customHeight="1" x14ac:dyDescent="0.25">
      <c r="A7" s="18" t="s">
        <v>7</v>
      </c>
      <c r="B7" s="19" t="s">
        <v>13</v>
      </c>
      <c r="C7" s="18" t="s">
        <v>9</v>
      </c>
      <c r="D7" s="8">
        <v>0</v>
      </c>
      <c r="E7" s="8">
        <v>0</v>
      </c>
      <c r="F7" s="38">
        <v>0</v>
      </c>
      <c r="G7" s="18" t="s">
        <v>11</v>
      </c>
    </row>
    <row r="8" spans="1:7" ht="14.1" customHeight="1" x14ac:dyDescent="0.25">
      <c r="A8" s="18" t="s">
        <v>7</v>
      </c>
      <c r="B8" s="19" t="s">
        <v>14</v>
      </c>
      <c r="C8" s="18" t="s">
        <v>9</v>
      </c>
      <c r="D8" s="8">
        <v>0</v>
      </c>
      <c r="E8" s="8">
        <v>0</v>
      </c>
      <c r="F8" s="38">
        <v>0</v>
      </c>
      <c r="G8" s="18" t="s">
        <v>10</v>
      </c>
    </row>
    <row r="9" spans="1:7" ht="14.1" customHeight="1" x14ac:dyDescent="0.25">
      <c r="A9" s="18" t="s">
        <v>7</v>
      </c>
      <c r="B9" s="19" t="s">
        <v>14</v>
      </c>
      <c r="C9" s="18" t="s">
        <v>9</v>
      </c>
      <c r="D9" s="8">
        <v>0</v>
      </c>
      <c r="E9" s="8">
        <v>0</v>
      </c>
      <c r="F9" s="38">
        <v>0</v>
      </c>
      <c r="G9" s="18" t="s">
        <v>11</v>
      </c>
    </row>
    <row r="10" spans="1:7" ht="14.1" customHeight="1" x14ac:dyDescent="0.25">
      <c r="A10" s="18" t="s">
        <v>7</v>
      </c>
      <c r="B10" s="19" t="s">
        <v>15</v>
      </c>
      <c r="C10" s="18" t="s">
        <v>9</v>
      </c>
      <c r="D10" s="8">
        <v>0</v>
      </c>
      <c r="E10" s="8">
        <v>0</v>
      </c>
      <c r="F10" s="38">
        <v>0</v>
      </c>
      <c r="G10" s="18" t="s">
        <v>10</v>
      </c>
    </row>
    <row r="11" spans="1:7" ht="14.1" customHeight="1" x14ac:dyDescent="0.25">
      <c r="A11" s="18" t="s">
        <v>7</v>
      </c>
      <c r="B11" s="19" t="s">
        <v>15</v>
      </c>
      <c r="C11" s="18" t="s">
        <v>9</v>
      </c>
      <c r="D11" s="8">
        <v>0</v>
      </c>
      <c r="E11" s="8">
        <v>0</v>
      </c>
      <c r="F11" s="38">
        <v>0</v>
      </c>
      <c r="G11" s="18" t="s">
        <v>11</v>
      </c>
    </row>
    <row r="12" spans="1:7" ht="14.1" customHeight="1" x14ac:dyDescent="0.25">
      <c r="A12" s="18" t="s">
        <v>7</v>
      </c>
      <c r="B12" s="19" t="s">
        <v>16</v>
      </c>
      <c r="C12" s="18" t="s">
        <v>9</v>
      </c>
      <c r="D12" s="8">
        <v>0</v>
      </c>
      <c r="E12" s="8">
        <v>0</v>
      </c>
      <c r="F12" s="38">
        <v>0</v>
      </c>
      <c r="G12" s="18" t="s">
        <v>10</v>
      </c>
    </row>
    <row r="13" spans="1:7" ht="14.1" customHeight="1" x14ac:dyDescent="0.25">
      <c r="A13" s="18" t="s">
        <v>7</v>
      </c>
      <c r="B13" s="19" t="s">
        <v>16</v>
      </c>
      <c r="C13" s="18" t="s">
        <v>9</v>
      </c>
      <c r="D13" s="8">
        <v>0</v>
      </c>
      <c r="E13" s="8">
        <v>0</v>
      </c>
      <c r="F13" s="38">
        <v>0</v>
      </c>
      <c r="G13" s="18" t="s">
        <v>11</v>
      </c>
    </row>
    <row r="14" spans="1:7" ht="14.1" customHeight="1" x14ac:dyDescent="0.25">
      <c r="A14" s="18" t="s">
        <v>7</v>
      </c>
      <c r="B14" s="19" t="s">
        <v>17</v>
      </c>
      <c r="C14" s="18" t="s">
        <v>9</v>
      </c>
      <c r="D14" s="8">
        <v>0</v>
      </c>
      <c r="E14" s="8">
        <v>0</v>
      </c>
      <c r="F14" s="38">
        <v>0</v>
      </c>
      <c r="G14" s="18" t="s">
        <v>10</v>
      </c>
    </row>
    <row r="15" spans="1:7" ht="14.1" customHeight="1" x14ac:dyDescent="0.25">
      <c r="A15" s="18" t="s">
        <v>7</v>
      </c>
      <c r="B15" s="19" t="s">
        <v>17</v>
      </c>
      <c r="C15" s="18" t="s">
        <v>9</v>
      </c>
      <c r="D15" s="8">
        <v>0</v>
      </c>
      <c r="E15" s="8">
        <v>0</v>
      </c>
      <c r="F15" s="38">
        <v>0</v>
      </c>
      <c r="G15" s="18" t="s">
        <v>11</v>
      </c>
    </row>
    <row r="16" spans="1:7" ht="14.1" customHeight="1" x14ac:dyDescent="0.25">
      <c r="A16" s="18" t="s">
        <v>7</v>
      </c>
      <c r="B16" s="19" t="s">
        <v>18</v>
      </c>
      <c r="C16" s="18" t="s">
        <v>9</v>
      </c>
      <c r="D16" s="8">
        <v>0</v>
      </c>
      <c r="E16" s="8">
        <v>0</v>
      </c>
      <c r="F16" s="38">
        <v>0</v>
      </c>
      <c r="G16" s="18" t="s">
        <v>10</v>
      </c>
    </row>
    <row r="17" spans="1:7" ht="14.1" customHeight="1" x14ac:dyDescent="0.25">
      <c r="A17" s="18" t="s">
        <v>7</v>
      </c>
      <c r="B17" s="19" t="s">
        <v>18</v>
      </c>
      <c r="C17" s="18" t="s">
        <v>9</v>
      </c>
      <c r="D17" s="8">
        <v>0</v>
      </c>
      <c r="E17" s="8">
        <v>0</v>
      </c>
      <c r="F17" s="38">
        <v>0</v>
      </c>
      <c r="G17" s="18" t="s">
        <v>11</v>
      </c>
    </row>
    <row r="18" spans="1:7" ht="14.1" customHeight="1" x14ac:dyDescent="0.25">
      <c r="A18" s="18" t="s">
        <v>7</v>
      </c>
      <c r="B18" s="19" t="s">
        <v>19</v>
      </c>
      <c r="C18" s="18" t="s">
        <v>9</v>
      </c>
      <c r="D18" s="8">
        <v>0</v>
      </c>
      <c r="E18" s="8">
        <v>0</v>
      </c>
      <c r="F18" s="38">
        <v>0</v>
      </c>
      <c r="G18" s="18" t="s">
        <v>10</v>
      </c>
    </row>
    <row r="19" spans="1:7" ht="14.1" customHeight="1" x14ac:dyDescent="0.25">
      <c r="A19" s="18" t="s">
        <v>7</v>
      </c>
      <c r="B19" s="19" t="s">
        <v>19</v>
      </c>
      <c r="C19" s="18" t="s">
        <v>9</v>
      </c>
      <c r="D19" s="8">
        <v>0</v>
      </c>
      <c r="E19" s="8">
        <v>0</v>
      </c>
      <c r="F19" s="38">
        <v>0</v>
      </c>
      <c r="G19" s="18" t="s">
        <v>11</v>
      </c>
    </row>
    <row r="20" spans="1:7" ht="14.1" customHeight="1" x14ac:dyDescent="0.25">
      <c r="A20" s="18" t="s">
        <v>7</v>
      </c>
      <c r="B20" s="19" t="s">
        <v>20</v>
      </c>
      <c r="C20" s="18" t="s">
        <v>9</v>
      </c>
      <c r="D20" s="8">
        <v>0</v>
      </c>
      <c r="E20" s="8">
        <v>0</v>
      </c>
      <c r="F20" s="38">
        <v>0</v>
      </c>
      <c r="G20" s="18" t="s">
        <v>10</v>
      </c>
    </row>
    <row r="21" spans="1:7" ht="14.1" customHeight="1" x14ac:dyDescent="0.25">
      <c r="A21" s="18" t="s">
        <v>7</v>
      </c>
      <c r="B21" s="19" t="s">
        <v>20</v>
      </c>
      <c r="C21" s="18" t="s">
        <v>9</v>
      </c>
      <c r="D21" s="8">
        <v>0</v>
      </c>
      <c r="E21" s="8">
        <v>0</v>
      </c>
      <c r="F21" s="38">
        <v>0</v>
      </c>
      <c r="G21" s="18" t="s">
        <v>11</v>
      </c>
    </row>
    <row r="22" spans="1:7" ht="14.1" customHeight="1" x14ac:dyDescent="0.25">
      <c r="A22" s="18" t="s">
        <v>7</v>
      </c>
      <c r="B22" s="19" t="s">
        <v>21</v>
      </c>
      <c r="C22" s="18" t="s">
        <v>9</v>
      </c>
      <c r="D22" s="8">
        <v>0</v>
      </c>
      <c r="E22" s="8">
        <v>0</v>
      </c>
      <c r="F22" s="38">
        <v>0</v>
      </c>
      <c r="G22" s="18" t="s">
        <v>10</v>
      </c>
    </row>
    <row r="23" spans="1:7" ht="14.1" customHeight="1" x14ac:dyDescent="0.25">
      <c r="A23" s="18" t="s">
        <v>7</v>
      </c>
      <c r="B23" s="19" t="s">
        <v>21</v>
      </c>
      <c r="C23" s="18" t="s">
        <v>9</v>
      </c>
      <c r="D23" s="8">
        <v>0</v>
      </c>
      <c r="E23" s="8">
        <v>0</v>
      </c>
      <c r="F23" s="38">
        <v>0</v>
      </c>
      <c r="G23" s="18" t="s">
        <v>11</v>
      </c>
    </row>
    <row r="24" spans="1:7" ht="14.1" customHeight="1" x14ac:dyDescent="0.25">
      <c r="A24" s="18" t="s">
        <v>7</v>
      </c>
      <c r="B24" s="19" t="s">
        <v>22</v>
      </c>
      <c r="C24" s="18" t="s">
        <v>9</v>
      </c>
      <c r="D24" s="8">
        <v>0</v>
      </c>
      <c r="E24" s="8">
        <v>0</v>
      </c>
      <c r="F24" s="38">
        <v>0</v>
      </c>
      <c r="G24" s="18" t="s">
        <v>10</v>
      </c>
    </row>
    <row r="25" spans="1:7" ht="14.1" customHeight="1" x14ac:dyDescent="0.25">
      <c r="A25" s="18" t="s">
        <v>7</v>
      </c>
      <c r="B25" s="19" t="s">
        <v>22</v>
      </c>
      <c r="C25" s="18" t="s">
        <v>9</v>
      </c>
      <c r="D25" s="8">
        <v>0</v>
      </c>
      <c r="E25" s="8">
        <v>0</v>
      </c>
      <c r="F25" s="38">
        <v>0</v>
      </c>
      <c r="G25" s="18" t="s">
        <v>11</v>
      </c>
    </row>
    <row r="26" spans="1:7" ht="14.1" customHeight="1" x14ac:dyDescent="0.25">
      <c r="A26" s="18" t="s">
        <v>23</v>
      </c>
      <c r="B26" s="25" t="s">
        <v>8</v>
      </c>
      <c r="C26" s="25" t="s">
        <v>9</v>
      </c>
      <c r="D26" s="8">
        <v>7.9</v>
      </c>
      <c r="E26" s="20">
        <f t="shared" ref="E26:E49" si="0">D26-F26</f>
        <v>6.7</v>
      </c>
      <c r="F26" s="38">
        <v>1.2</v>
      </c>
      <c r="G26" s="25" t="s">
        <v>10</v>
      </c>
    </row>
    <row r="27" spans="1:7" ht="14.1" customHeight="1" x14ac:dyDescent="0.25">
      <c r="A27" s="18" t="s">
        <v>23</v>
      </c>
      <c r="B27" s="26" t="s">
        <v>8</v>
      </c>
      <c r="C27" s="26" t="s">
        <v>9</v>
      </c>
      <c r="D27" s="8">
        <v>2.2000000000000002</v>
      </c>
      <c r="E27" s="20">
        <f t="shared" si="0"/>
        <v>2.2000000000000002</v>
      </c>
      <c r="F27" s="38">
        <v>0</v>
      </c>
      <c r="G27" s="26" t="s">
        <v>11</v>
      </c>
    </row>
    <row r="28" spans="1:7" ht="14.1" customHeight="1" x14ac:dyDescent="0.25">
      <c r="A28" s="18" t="s">
        <v>23</v>
      </c>
      <c r="B28" s="26" t="s">
        <v>12</v>
      </c>
      <c r="C28" s="26" t="s">
        <v>9</v>
      </c>
      <c r="D28" s="8">
        <v>7.9</v>
      </c>
      <c r="E28" s="20">
        <f t="shared" si="0"/>
        <v>6.6933000000000007</v>
      </c>
      <c r="F28" s="38">
        <f>1.2+0.0067</f>
        <v>1.2066999999999999</v>
      </c>
      <c r="G28" s="26" t="s">
        <v>10</v>
      </c>
    </row>
    <row r="29" spans="1:7" ht="14.1" customHeight="1" x14ac:dyDescent="0.25">
      <c r="A29" s="18" t="s">
        <v>23</v>
      </c>
      <c r="B29" s="26" t="s">
        <v>12</v>
      </c>
      <c r="C29" s="26" t="s">
        <v>9</v>
      </c>
      <c r="D29" s="8">
        <v>2.2000000000000002</v>
      </c>
      <c r="E29" s="20">
        <f t="shared" si="0"/>
        <v>2.2000000000000002</v>
      </c>
      <c r="F29" s="38">
        <v>0</v>
      </c>
      <c r="G29" s="26" t="s">
        <v>11</v>
      </c>
    </row>
    <row r="30" spans="1:7" ht="14.1" customHeight="1" x14ac:dyDescent="0.25">
      <c r="A30" s="18" t="s">
        <v>23</v>
      </c>
      <c r="B30" s="26" t="s">
        <v>13</v>
      </c>
      <c r="C30" s="26" t="s">
        <v>9</v>
      </c>
      <c r="D30" s="8">
        <v>7.9</v>
      </c>
      <c r="E30" s="20">
        <f t="shared" si="0"/>
        <v>6.6955000000000009</v>
      </c>
      <c r="F30" s="38">
        <f>1.2+0.0045</f>
        <v>1.2044999999999999</v>
      </c>
      <c r="G30" s="26" t="s">
        <v>10</v>
      </c>
    </row>
    <row r="31" spans="1:7" ht="14.1" customHeight="1" x14ac:dyDescent="0.25">
      <c r="A31" s="18" t="s">
        <v>23</v>
      </c>
      <c r="B31" s="26" t="s">
        <v>13</v>
      </c>
      <c r="C31" s="26" t="s">
        <v>9</v>
      </c>
      <c r="D31" s="8">
        <v>2.2000000000000002</v>
      </c>
      <c r="E31" s="20">
        <f t="shared" si="0"/>
        <v>2.2000000000000002</v>
      </c>
      <c r="F31" s="38">
        <v>0</v>
      </c>
      <c r="G31" s="26" t="s">
        <v>11</v>
      </c>
    </row>
    <row r="32" spans="1:7" ht="14.1" customHeight="1" x14ac:dyDescent="0.25">
      <c r="A32" s="18" t="s">
        <v>23</v>
      </c>
      <c r="B32" s="19" t="s">
        <v>14</v>
      </c>
      <c r="C32" s="18" t="s">
        <v>9</v>
      </c>
      <c r="D32" s="8">
        <v>7.9</v>
      </c>
      <c r="E32" s="20">
        <f t="shared" si="0"/>
        <v>6.6068000000000007</v>
      </c>
      <c r="F32" s="38">
        <v>1.2931999999999999</v>
      </c>
      <c r="G32" s="18" t="s">
        <v>10</v>
      </c>
    </row>
    <row r="33" spans="1:7" ht="14.1" customHeight="1" x14ac:dyDescent="0.25">
      <c r="A33" s="18" t="s">
        <v>23</v>
      </c>
      <c r="B33" s="19" t="s">
        <v>14</v>
      </c>
      <c r="C33" s="18" t="s">
        <v>9</v>
      </c>
      <c r="D33" s="8">
        <v>2.2000000000000002</v>
      </c>
      <c r="E33" s="20">
        <f t="shared" si="0"/>
        <v>2.2000000000000002</v>
      </c>
      <c r="F33" s="38">
        <v>0</v>
      </c>
      <c r="G33" s="18" t="s">
        <v>11</v>
      </c>
    </row>
    <row r="34" spans="1:7" ht="14.1" customHeight="1" x14ac:dyDescent="0.25">
      <c r="A34" s="18" t="s">
        <v>23</v>
      </c>
      <c r="B34" s="19" t="s">
        <v>15</v>
      </c>
      <c r="C34" s="18" t="s">
        <v>9</v>
      </c>
      <c r="D34" s="8">
        <v>7.9</v>
      </c>
      <c r="E34" s="20">
        <f t="shared" si="0"/>
        <v>6.6063000000000009</v>
      </c>
      <c r="F34" s="38">
        <f>1.2+0.0937</f>
        <v>1.2936999999999999</v>
      </c>
      <c r="G34" s="18" t="s">
        <v>10</v>
      </c>
    </row>
    <row r="35" spans="1:7" ht="14.1" customHeight="1" x14ac:dyDescent="0.25">
      <c r="A35" s="18" t="s">
        <v>23</v>
      </c>
      <c r="B35" s="19" t="s">
        <v>15</v>
      </c>
      <c r="C35" s="18" t="s">
        <v>9</v>
      </c>
      <c r="D35" s="8">
        <v>2.2000000000000002</v>
      </c>
      <c r="E35" s="20">
        <f t="shared" si="0"/>
        <v>2.2000000000000002</v>
      </c>
      <c r="F35" s="38">
        <v>0</v>
      </c>
      <c r="G35" s="18" t="s">
        <v>11</v>
      </c>
    </row>
    <row r="36" spans="1:7" ht="14.1" customHeight="1" x14ac:dyDescent="0.25">
      <c r="A36" s="18" t="s">
        <v>23</v>
      </c>
      <c r="B36" s="19" t="s">
        <v>16</v>
      </c>
      <c r="C36" s="18" t="s">
        <v>9</v>
      </c>
      <c r="D36" s="8">
        <v>7.9</v>
      </c>
      <c r="E36" s="20">
        <f t="shared" si="0"/>
        <v>6.6859000000000002</v>
      </c>
      <c r="F36" s="38">
        <f>1.2+0.0141</f>
        <v>1.2141</v>
      </c>
      <c r="G36" s="18" t="s">
        <v>10</v>
      </c>
    </row>
    <row r="37" spans="1:7" ht="14.1" customHeight="1" x14ac:dyDescent="0.25">
      <c r="A37" s="18" t="s">
        <v>23</v>
      </c>
      <c r="B37" s="19" t="s">
        <v>16</v>
      </c>
      <c r="C37" s="18" t="s">
        <v>9</v>
      </c>
      <c r="D37" s="8">
        <v>2.2000000000000002</v>
      </c>
      <c r="E37" s="20">
        <f t="shared" si="0"/>
        <v>2.2000000000000002</v>
      </c>
      <c r="F37" s="38">
        <v>0</v>
      </c>
      <c r="G37" s="18" t="s">
        <v>11</v>
      </c>
    </row>
    <row r="38" spans="1:7" ht="14.1" customHeight="1" x14ac:dyDescent="0.25">
      <c r="A38" s="18" t="s">
        <v>23</v>
      </c>
      <c r="B38" s="19" t="s">
        <v>17</v>
      </c>
      <c r="C38" s="18" t="s">
        <v>9</v>
      </c>
      <c r="D38" s="8">
        <v>7.9</v>
      </c>
      <c r="E38" s="20">
        <f t="shared" si="0"/>
        <v>6.6858000000000004</v>
      </c>
      <c r="F38" s="38">
        <f>1.2+0.0142</f>
        <v>1.2141999999999999</v>
      </c>
      <c r="G38" s="18" t="s">
        <v>10</v>
      </c>
    </row>
    <row r="39" spans="1:7" ht="14.1" customHeight="1" x14ac:dyDescent="0.25">
      <c r="A39" s="18" t="s">
        <v>23</v>
      </c>
      <c r="B39" s="19" t="s">
        <v>17</v>
      </c>
      <c r="C39" s="18" t="s">
        <v>9</v>
      </c>
      <c r="D39" s="8">
        <v>2.2000000000000002</v>
      </c>
      <c r="E39" s="20">
        <f t="shared" si="0"/>
        <v>2.2000000000000002</v>
      </c>
      <c r="F39" s="38">
        <v>0</v>
      </c>
      <c r="G39" s="18" t="s">
        <v>11</v>
      </c>
    </row>
    <row r="40" spans="1:7" ht="14.1" customHeight="1" x14ac:dyDescent="0.25">
      <c r="A40" s="18" t="s">
        <v>23</v>
      </c>
      <c r="B40" s="19" t="s">
        <v>18</v>
      </c>
      <c r="C40" s="18" t="s">
        <v>9</v>
      </c>
      <c r="D40" s="8">
        <v>7.9</v>
      </c>
      <c r="E40" s="20">
        <f t="shared" si="0"/>
        <v>6.7</v>
      </c>
      <c r="F40" s="38">
        <v>1.2</v>
      </c>
      <c r="G40" s="18" t="s">
        <v>10</v>
      </c>
    </row>
    <row r="41" spans="1:7" ht="14.1" customHeight="1" x14ac:dyDescent="0.25">
      <c r="A41" s="18" t="s">
        <v>23</v>
      </c>
      <c r="B41" s="19" t="s">
        <v>18</v>
      </c>
      <c r="C41" s="18" t="s">
        <v>9</v>
      </c>
      <c r="D41" s="8">
        <v>2.2000000000000002</v>
      </c>
      <c r="E41" s="20">
        <f t="shared" si="0"/>
        <v>2.2000000000000002</v>
      </c>
      <c r="F41" s="38">
        <v>0</v>
      </c>
      <c r="G41" s="18" t="s">
        <v>11</v>
      </c>
    </row>
    <row r="42" spans="1:7" ht="14.1" customHeight="1" x14ac:dyDescent="0.25">
      <c r="A42" s="18" t="s">
        <v>23</v>
      </c>
      <c r="B42" s="19" t="s">
        <v>19</v>
      </c>
      <c r="C42" s="18" t="s">
        <v>9</v>
      </c>
      <c r="D42" s="8">
        <v>7.9</v>
      </c>
      <c r="E42" s="20">
        <f t="shared" si="0"/>
        <v>6.7</v>
      </c>
      <c r="F42" s="38">
        <v>1.2</v>
      </c>
      <c r="G42" s="18" t="s">
        <v>10</v>
      </c>
    </row>
    <row r="43" spans="1:7" ht="14.1" customHeight="1" x14ac:dyDescent="0.25">
      <c r="A43" s="18" t="s">
        <v>23</v>
      </c>
      <c r="B43" s="19" t="s">
        <v>19</v>
      </c>
      <c r="C43" s="18" t="s">
        <v>9</v>
      </c>
      <c r="D43" s="8">
        <v>2.2000000000000002</v>
      </c>
      <c r="E43" s="20">
        <f t="shared" si="0"/>
        <v>2.2000000000000002</v>
      </c>
      <c r="F43" s="38">
        <v>0</v>
      </c>
      <c r="G43" s="18" t="s">
        <v>11</v>
      </c>
    </row>
    <row r="44" spans="1:7" ht="14.1" customHeight="1" x14ac:dyDescent="0.25">
      <c r="A44" s="18" t="s">
        <v>23</v>
      </c>
      <c r="B44" s="19" t="s">
        <v>20</v>
      </c>
      <c r="C44" s="18" t="s">
        <v>9</v>
      </c>
      <c r="D44" s="8">
        <v>7.9</v>
      </c>
      <c r="E44" s="20">
        <f t="shared" si="0"/>
        <v>6.7</v>
      </c>
      <c r="F44" s="38">
        <v>1.2</v>
      </c>
      <c r="G44" s="18" t="s">
        <v>10</v>
      </c>
    </row>
    <row r="45" spans="1:7" ht="14.1" customHeight="1" x14ac:dyDescent="0.25">
      <c r="A45" s="18" t="s">
        <v>23</v>
      </c>
      <c r="B45" s="19" t="s">
        <v>20</v>
      </c>
      <c r="C45" s="18" t="s">
        <v>9</v>
      </c>
      <c r="D45" s="8">
        <v>2.2000000000000002</v>
      </c>
      <c r="E45" s="20">
        <f t="shared" si="0"/>
        <v>2.2000000000000002</v>
      </c>
      <c r="F45" s="38">
        <v>0</v>
      </c>
      <c r="G45" s="18" t="s">
        <v>11</v>
      </c>
    </row>
    <row r="46" spans="1:7" ht="14.1" customHeight="1" x14ac:dyDescent="0.25">
      <c r="A46" s="18" t="s">
        <v>23</v>
      </c>
      <c r="B46" s="19" t="s">
        <v>21</v>
      </c>
      <c r="C46" s="18" t="s">
        <v>9</v>
      </c>
      <c r="D46" s="8">
        <v>7.9</v>
      </c>
      <c r="E46" s="20">
        <f t="shared" si="0"/>
        <v>6.7</v>
      </c>
      <c r="F46" s="38">
        <v>1.2</v>
      </c>
      <c r="G46" s="18" t="s">
        <v>10</v>
      </c>
    </row>
    <row r="47" spans="1:7" ht="14.1" customHeight="1" x14ac:dyDescent="0.25">
      <c r="A47" s="18" t="s">
        <v>23</v>
      </c>
      <c r="B47" s="19" t="s">
        <v>21</v>
      </c>
      <c r="C47" s="18" t="s">
        <v>9</v>
      </c>
      <c r="D47" s="8">
        <v>2.2000000000000002</v>
      </c>
      <c r="E47" s="20">
        <f t="shared" si="0"/>
        <v>2.2000000000000002</v>
      </c>
      <c r="F47" s="38">
        <v>0</v>
      </c>
      <c r="G47" s="18" t="s">
        <v>11</v>
      </c>
    </row>
    <row r="48" spans="1:7" ht="14.1" customHeight="1" x14ac:dyDescent="0.25">
      <c r="A48" s="18" t="s">
        <v>23</v>
      </c>
      <c r="B48" s="19" t="s">
        <v>22</v>
      </c>
      <c r="C48" s="18" t="s">
        <v>9</v>
      </c>
      <c r="D48" s="8">
        <v>7.9</v>
      </c>
      <c r="E48" s="20">
        <f t="shared" si="0"/>
        <v>6.7</v>
      </c>
      <c r="F48" s="38">
        <v>1.2</v>
      </c>
      <c r="G48" s="18" t="s">
        <v>10</v>
      </c>
    </row>
    <row r="49" spans="1:7" ht="14.1" customHeight="1" x14ac:dyDescent="0.25">
      <c r="A49" s="18" t="s">
        <v>23</v>
      </c>
      <c r="B49" s="19" t="s">
        <v>22</v>
      </c>
      <c r="C49" s="18" t="s">
        <v>9</v>
      </c>
      <c r="D49" s="8">
        <v>2.2000000000000002</v>
      </c>
      <c r="E49" s="20">
        <f t="shared" si="0"/>
        <v>2.2000000000000002</v>
      </c>
      <c r="F49" s="38">
        <v>0</v>
      </c>
      <c r="G49" s="18" t="s">
        <v>11</v>
      </c>
    </row>
    <row r="50" spans="1:7" ht="14.1" customHeight="1" x14ac:dyDescent="0.25">
      <c r="A50" s="18" t="s">
        <v>24</v>
      </c>
      <c r="B50" s="25" t="s">
        <v>8</v>
      </c>
      <c r="C50" s="25" t="s">
        <v>9</v>
      </c>
      <c r="D50" s="8">
        <v>36</v>
      </c>
      <c r="E50" s="20">
        <f t="shared" ref="E50:E101" si="1">D50-F50</f>
        <v>31.5</v>
      </c>
      <c r="F50" s="38">
        <v>4.5</v>
      </c>
      <c r="G50" s="25" t="s">
        <v>10</v>
      </c>
    </row>
    <row r="51" spans="1:7" ht="14.1" customHeight="1" x14ac:dyDescent="0.25">
      <c r="A51" s="18" t="s">
        <v>24</v>
      </c>
      <c r="B51" s="26" t="s">
        <v>8</v>
      </c>
      <c r="C51" s="26" t="s">
        <v>9</v>
      </c>
      <c r="D51" s="8">
        <v>62.4</v>
      </c>
      <c r="E51" s="20">
        <f t="shared" si="1"/>
        <v>62.4</v>
      </c>
      <c r="F51" s="38">
        <v>0</v>
      </c>
      <c r="G51" s="26" t="s">
        <v>11</v>
      </c>
    </row>
    <row r="52" spans="1:7" ht="14.1" customHeight="1" x14ac:dyDescent="0.25">
      <c r="A52" s="18" t="s">
        <v>24</v>
      </c>
      <c r="B52" s="26" t="s">
        <v>12</v>
      </c>
      <c r="C52" s="26" t="s">
        <v>9</v>
      </c>
      <c r="D52" s="8">
        <v>36</v>
      </c>
      <c r="E52" s="20">
        <f t="shared" si="1"/>
        <v>31.4832</v>
      </c>
      <c r="F52" s="38">
        <f>4.5+0.0168</f>
        <v>4.5167999999999999</v>
      </c>
      <c r="G52" s="26" t="s">
        <v>10</v>
      </c>
    </row>
    <row r="53" spans="1:7" ht="14.1" customHeight="1" x14ac:dyDescent="0.25">
      <c r="A53" s="18" t="s">
        <v>24</v>
      </c>
      <c r="B53" s="26" t="s">
        <v>12</v>
      </c>
      <c r="C53" s="26" t="s">
        <v>9</v>
      </c>
      <c r="D53" s="8">
        <v>62.4</v>
      </c>
      <c r="E53" s="20">
        <f t="shared" si="1"/>
        <v>62.4</v>
      </c>
      <c r="F53" s="38">
        <v>0</v>
      </c>
      <c r="G53" s="26" t="s">
        <v>11</v>
      </c>
    </row>
    <row r="54" spans="1:7" ht="14.1" customHeight="1" x14ac:dyDescent="0.25">
      <c r="A54" s="18" t="s">
        <v>24</v>
      </c>
      <c r="B54" s="26" t="s">
        <v>13</v>
      </c>
      <c r="C54" s="26" t="s">
        <v>9</v>
      </c>
      <c r="D54" s="8">
        <v>36</v>
      </c>
      <c r="E54" s="20">
        <f t="shared" si="1"/>
        <v>28.89235</v>
      </c>
      <c r="F54" s="38">
        <f>4.5+2.60765</f>
        <v>7.1076499999999996</v>
      </c>
      <c r="G54" s="26" t="s">
        <v>10</v>
      </c>
    </row>
    <row r="55" spans="1:7" ht="14.1" customHeight="1" x14ac:dyDescent="0.25">
      <c r="A55" s="18" t="s">
        <v>24</v>
      </c>
      <c r="B55" s="26" t="s">
        <v>13</v>
      </c>
      <c r="C55" s="26" t="s">
        <v>9</v>
      </c>
      <c r="D55" s="8">
        <v>62.4</v>
      </c>
      <c r="E55" s="20">
        <f t="shared" si="1"/>
        <v>62.4</v>
      </c>
      <c r="F55" s="38">
        <v>0</v>
      </c>
      <c r="G55" s="26" t="s">
        <v>11</v>
      </c>
    </row>
    <row r="56" spans="1:7" ht="14.1" customHeight="1" x14ac:dyDescent="0.25">
      <c r="A56" s="18" t="s">
        <v>24</v>
      </c>
      <c r="B56" s="19" t="s">
        <v>14</v>
      </c>
      <c r="C56" s="18" t="s">
        <v>9</v>
      </c>
      <c r="D56" s="8">
        <v>36</v>
      </c>
      <c r="E56" s="20">
        <f t="shared" si="1"/>
        <v>27.250254999999999</v>
      </c>
      <c r="F56" s="38">
        <v>8.7497450000000008</v>
      </c>
      <c r="G56" s="18" t="s">
        <v>10</v>
      </c>
    </row>
    <row r="57" spans="1:7" ht="14.1" customHeight="1" x14ac:dyDescent="0.25">
      <c r="A57" s="18" t="s">
        <v>24</v>
      </c>
      <c r="B57" s="19" t="s">
        <v>14</v>
      </c>
      <c r="C57" s="18" t="s">
        <v>9</v>
      </c>
      <c r="D57" s="8">
        <v>62.4</v>
      </c>
      <c r="E57" s="20">
        <f t="shared" si="1"/>
        <v>62.4</v>
      </c>
      <c r="F57" s="38">
        <v>0</v>
      </c>
      <c r="G57" s="18" t="s">
        <v>11</v>
      </c>
    </row>
    <row r="58" spans="1:7" ht="14.1" customHeight="1" x14ac:dyDescent="0.25">
      <c r="A58" s="18" t="s">
        <v>24</v>
      </c>
      <c r="B58" s="19" t="s">
        <v>15</v>
      </c>
      <c r="C58" s="18" t="s">
        <v>9</v>
      </c>
      <c r="D58" s="8">
        <v>36</v>
      </c>
      <c r="E58" s="20">
        <f t="shared" si="1"/>
        <v>28.896993000000002</v>
      </c>
      <c r="F58" s="38">
        <f>4.5+2.603007</f>
        <v>7.1030069999999998</v>
      </c>
      <c r="G58" s="18" t="s">
        <v>10</v>
      </c>
    </row>
    <row r="59" spans="1:7" ht="14.1" customHeight="1" x14ac:dyDescent="0.25">
      <c r="A59" s="18" t="s">
        <v>24</v>
      </c>
      <c r="B59" s="19" t="s">
        <v>15</v>
      </c>
      <c r="C59" s="18" t="s">
        <v>9</v>
      </c>
      <c r="D59" s="8">
        <v>62.4</v>
      </c>
      <c r="E59" s="20">
        <f t="shared" si="1"/>
        <v>62.4</v>
      </c>
      <c r="F59" s="38">
        <v>0</v>
      </c>
      <c r="G59" s="18" t="s">
        <v>11</v>
      </c>
    </row>
    <row r="60" spans="1:7" ht="14.1" customHeight="1" x14ac:dyDescent="0.25">
      <c r="A60" s="18" t="s">
        <v>24</v>
      </c>
      <c r="B60" s="19" t="s">
        <v>16</v>
      </c>
      <c r="C60" s="18" t="s">
        <v>9</v>
      </c>
      <c r="D60" s="8">
        <v>36</v>
      </c>
      <c r="E60" s="20">
        <f t="shared" si="1"/>
        <v>31.408854999999999</v>
      </c>
      <c r="F60" s="38">
        <f>4.5+0.091145</f>
        <v>4.591145</v>
      </c>
      <c r="G60" s="18" t="s">
        <v>10</v>
      </c>
    </row>
    <row r="61" spans="1:7" ht="14.1" customHeight="1" x14ac:dyDescent="0.25">
      <c r="A61" s="18" t="s">
        <v>24</v>
      </c>
      <c r="B61" s="19" t="s">
        <v>16</v>
      </c>
      <c r="C61" s="18" t="s">
        <v>9</v>
      </c>
      <c r="D61" s="8">
        <v>62.4</v>
      </c>
      <c r="E61" s="20">
        <f t="shared" si="1"/>
        <v>62.4</v>
      </c>
      <c r="F61" s="38">
        <v>0</v>
      </c>
      <c r="G61" s="18" t="s">
        <v>11</v>
      </c>
    </row>
    <row r="62" spans="1:7" ht="14.1" customHeight="1" x14ac:dyDescent="0.25">
      <c r="A62" s="18" t="s">
        <v>24</v>
      </c>
      <c r="B62" s="19" t="s">
        <v>17</v>
      </c>
      <c r="C62" s="18" t="s">
        <v>9</v>
      </c>
      <c r="D62" s="8">
        <v>36</v>
      </c>
      <c r="E62" s="20">
        <f t="shared" si="1"/>
        <v>31.490000000000002</v>
      </c>
      <c r="F62" s="38">
        <f>4.5+0.01</f>
        <v>4.51</v>
      </c>
      <c r="G62" s="18" t="s">
        <v>10</v>
      </c>
    </row>
    <row r="63" spans="1:7" ht="14.1" customHeight="1" x14ac:dyDescent="0.25">
      <c r="A63" s="18" t="s">
        <v>24</v>
      </c>
      <c r="B63" s="19" t="s">
        <v>17</v>
      </c>
      <c r="C63" s="18" t="s">
        <v>9</v>
      </c>
      <c r="D63" s="8">
        <v>62.4</v>
      </c>
      <c r="E63" s="20">
        <f t="shared" si="1"/>
        <v>62.4</v>
      </c>
      <c r="F63" s="38">
        <v>0</v>
      </c>
      <c r="G63" s="18" t="s">
        <v>11</v>
      </c>
    </row>
    <row r="64" spans="1:7" ht="14.1" customHeight="1" x14ac:dyDescent="0.25">
      <c r="A64" s="18" t="s">
        <v>24</v>
      </c>
      <c r="B64" s="19" t="s">
        <v>18</v>
      </c>
      <c r="C64" s="18" t="s">
        <v>9</v>
      </c>
      <c r="D64" s="8">
        <v>36</v>
      </c>
      <c r="E64" s="20">
        <f t="shared" si="1"/>
        <v>31.485800000000001</v>
      </c>
      <c r="F64" s="38">
        <f>4.5+0.0142</f>
        <v>4.5141999999999998</v>
      </c>
      <c r="G64" s="18" t="s">
        <v>10</v>
      </c>
    </row>
    <row r="65" spans="1:7" ht="14.1" customHeight="1" x14ac:dyDescent="0.25">
      <c r="A65" s="18" t="s">
        <v>24</v>
      </c>
      <c r="B65" s="19" t="s">
        <v>18</v>
      </c>
      <c r="C65" s="18" t="s">
        <v>9</v>
      </c>
      <c r="D65" s="8">
        <v>62.4</v>
      </c>
      <c r="E65" s="20">
        <f t="shared" si="1"/>
        <v>62.4</v>
      </c>
      <c r="F65" s="38">
        <v>0</v>
      </c>
      <c r="G65" s="18" t="s">
        <v>11</v>
      </c>
    </row>
    <row r="66" spans="1:7" ht="14.1" customHeight="1" x14ac:dyDescent="0.25">
      <c r="A66" s="18" t="s">
        <v>24</v>
      </c>
      <c r="B66" s="19" t="s">
        <v>19</v>
      </c>
      <c r="C66" s="18" t="s">
        <v>9</v>
      </c>
      <c r="D66" s="8">
        <v>36</v>
      </c>
      <c r="E66" s="20">
        <f t="shared" si="1"/>
        <v>31.5</v>
      </c>
      <c r="F66" s="38">
        <v>4.5</v>
      </c>
      <c r="G66" s="18" t="s">
        <v>10</v>
      </c>
    </row>
    <row r="67" spans="1:7" ht="14.1" customHeight="1" x14ac:dyDescent="0.25">
      <c r="A67" s="18" t="s">
        <v>24</v>
      </c>
      <c r="B67" s="19" t="s">
        <v>19</v>
      </c>
      <c r="C67" s="18" t="s">
        <v>9</v>
      </c>
      <c r="D67" s="8">
        <v>62.4</v>
      </c>
      <c r="E67" s="20">
        <f t="shared" si="1"/>
        <v>62.4</v>
      </c>
      <c r="F67" s="38">
        <v>0</v>
      </c>
      <c r="G67" s="18" t="s">
        <v>11</v>
      </c>
    </row>
    <row r="68" spans="1:7" ht="14.1" customHeight="1" x14ac:dyDescent="0.25">
      <c r="A68" s="18" t="s">
        <v>24</v>
      </c>
      <c r="B68" s="19" t="s">
        <v>20</v>
      </c>
      <c r="C68" s="18" t="s">
        <v>9</v>
      </c>
      <c r="D68" s="8">
        <v>36</v>
      </c>
      <c r="E68" s="20">
        <f t="shared" si="1"/>
        <v>31.5</v>
      </c>
      <c r="F68" s="38">
        <v>4.5</v>
      </c>
      <c r="G68" s="18" t="s">
        <v>10</v>
      </c>
    </row>
    <row r="69" spans="1:7" ht="14.1" customHeight="1" x14ac:dyDescent="0.25">
      <c r="A69" s="18" t="s">
        <v>24</v>
      </c>
      <c r="B69" s="19" t="s">
        <v>20</v>
      </c>
      <c r="C69" s="18" t="s">
        <v>9</v>
      </c>
      <c r="D69" s="8">
        <v>62.4</v>
      </c>
      <c r="E69" s="20">
        <f t="shared" si="1"/>
        <v>62.4</v>
      </c>
      <c r="F69" s="38">
        <v>0</v>
      </c>
      <c r="G69" s="18" t="s">
        <v>11</v>
      </c>
    </row>
    <row r="70" spans="1:7" ht="14.1" customHeight="1" x14ac:dyDescent="0.25">
      <c r="A70" s="18" t="s">
        <v>24</v>
      </c>
      <c r="B70" s="19" t="s">
        <v>21</v>
      </c>
      <c r="C70" s="18" t="s">
        <v>9</v>
      </c>
      <c r="D70" s="8">
        <v>36</v>
      </c>
      <c r="E70" s="20">
        <f t="shared" si="1"/>
        <v>31.5</v>
      </c>
      <c r="F70" s="38">
        <v>4.5</v>
      </c>
      <c r="G70" s="18" t="s">
        <v>10</v>
      </c>
    </row>
    <row r="71" spans="1:7" ht="14.1" customHeight="1" x14ac:dyDescent="0.25">
      <c r="A71" s="18" t="s">
        <v>24</v>
      </c>
      <c r="B71" s="19" t="s">
        <v>21</v>
      </c>
      <c r="C71" s="18" t="s">
        <v>9</v>
      </c>
      <c r="D71" s="8">
        <v>62.4</v>
      </c>
      <c r="E71" s="20">
        <f t="shared" si="1"/>
        <v>62.4</v>
      </c>
      <c r="F71" s="38">
        <v>0</v>
      </c>
      <c r="G71" s="18" t="s">
        <v>11</v>
      </c>
    </row>
    <row r="72" spans="1:7" ht="14.1" customHeight="1" x14ac:dyDescent="0.25">
      <c r="A72" s="18" t="s">
        <v>24</v>
      </c>
      <c r="B72" s="19" t="s">
        <v>22</v>
      </c>
      <c r="C72" s="18" t="s">
        <v>9</v>
      </c>
      <c r="D72" s="8">
        <v>36</v>
      </c>
      <c r="E72" s="20">
        <f t="shared" si="1"/>
        <v>31.5</v>
      </c>
      <c r="F72" s="38">
        <v>4.5</v>
      </c>
      <c r="G72" s="18" t="s">
        <v>10</v>
      </c>
    </row>
    <row r="73" spans="1:7" ht="14.1" customHeight="1" x14ac:dyDescent="0.25">
      <c r="A73" s="18" t="s">
        <v>24</v>
      </c>
      <c r="B73" s="19" t="s">
        <v>22</v>
      </c>
      <c r="C73" s="18" t="s">
        <v>9</v>
      </c>
      <c r="D73" s="8">
        <v>62.4</v>
      </c>
      <c r="E73" s="20">
        <f t="shared" si="1"/>
        <v>62.4</v>
      </c>
      <c r="F73" s="38">
        <v>0</v>
      </c>
      <c r="G73" s="18" t="s">
        <v>11</v>
      </c>
    </row>
    <row r="74" spans="1:7" ht="14.1" customHeight="1" x14ac:dyDescent="0.25">
      <c r="A74" s="18" t="s">
        <v>24</v>
      </c>
      <c r="B74" s="25" t="s">
        <v>8</v>
      </c>
      <c r="C74" s="25" t="s">
        <v>25</v>
      </c>
      <c r="D74" s="8">
        <v>0</v>
      </c>
      <c r="E74" s="8">
        <v>0</v>
      </c>
      <c r="F74" s="38">
        <v>0</v>
      </c>
      <c r="G74" s="25" t="s">
        <v>10</v>
      </c>
    </row>
    <row r="75" spans="1:7" ht="14.1" customHeight="1" x14ac:dyDescent="0.25">
      <c r="A75" s="18" t="s">
        <v>24</v>
      </c>
      <c r="B75" s="26" t="s">
        <v>8</v>
      </c>
      <c r="C75" s="26" t="s">
        <v>25</v>
      </c>
      <c r="D75" s="8">
        <v>4.7</v>
      </c>
      <c r="E75" s="20">
        <f t="shared" ref="E75:E97" si="2">D75-F75</f>
        <v>0</v>
      </c>
      <c r="F75" s="38">
        <v>4.7</v>
      </c>
      <c r="G75" s="26" t="s">
        <v>11</v>
      </c>
    </row>
    <row r="76" spans="1:7" ht="14.1" customHeight="1" x14ac:dyDescent="0.25">
      <c r="A76" s="18" t="s">
        <v>24</v>
      </c>
      <c r="B76" s="26" t="s">
        <v>12</v>
      </c>
      <c r="C76" s="26" t="s">
        <v>25</v>
      </c>
      <c r="D76" s="8">
        <v>0</v>
      </c>
      <c r="E76" s="20">
        <f t="shared" si="2"/>
        <v>0</v>
      </c>
      <c r="F76" s="38">
        <v>0</v>
      </c>
      <c r="G76" s="26" t="s">
        <v>10</v>
      </c>
    </row>
    <row r="77" spans="1:7" ht="14.1" customHeight="1" x14ac:dyDescent="0.25">
      <c r="A77" s="18" t="s">
        <v>24</v>
      </c>
      <c r="B77" s="26" t="s">
        <v>12</v>
      </c>
      <c r="C77" s="26" t="s">
        <v>25</v>
      </c>
      <c r="D77" s="8">
        <v>5</v>
      </c>
      <c r="E77" s="20">
        <f t="shared" si="2"/>
        <v>5</v>
      </c>
      <c r="F77" s="38">
        <v>0</v>
      </c>
      <c r="G77" s="26" t="s">
        <v>11</v>
      </c>
    </row>
    <row r="78" spans="1:7" ht="14.1" customHeight="1" x14ac:dyDescent="0.25">
      <c r="A78" s="18" t="s">
        <v>24</v>
      </c>
      <c r="B78" s="26" t="s">
        <v>13</v>
      </c>
      <c r="C78" s="26" t="s">
        <v>25</v>
      </c>
      <c r="D78" s="8">
        <v>0</v>
      </c>
      <c r="E78" s="20">
        <f t="shared" si="2"/>
        <v>0</v>
      </c>
      <c r="F78" s="38">
        <v>0</v>
      </c>
      <c r="G78" s="26" t="s">
        <v>10</v>
      </c>
    </row>
    <row r="79" spans="1:7" ht="14.1" customHeight="1" x14ac:dyDescent="0.25">
      <c r="A79" s="18" t="s">
        <v>24</v>
      </c>
      <c r="B79" s="26" t="s">
        <v>13</v>
      </c>
      <c r="C79" s="26" t="s">
        <v>25</v>
      </c>
      <c r="D79" s="8">
        <v>3.96</v>
      </c>
      <c r="E79" s="20">
        <f t="shared" si="2"/>
        <v>3.96</v>
      </c>
      <c r="F79" s="38">
        <v>0</v>
      </c>
      <c r="G79" s="26" t="s">
        <v>11</v>
      </c>
    </row>
    <row r="80" spans="1:7" ht="14.1" customHeight="1" x14ac:dyDescent="0.25">
      <c r="A80" s="18" t="s">
        <v>24</v>
      </c>
      <c r="B80" s="18" t="s">
        <v>14</v>
      </c>
      <c r="C80" s="18" t="s">
        <v>25</v>
      </c>
      <c r="D80" s="8">
        <v>0</v>
      </c>
      <c r="E80" s="20">
        <f t="shared" si="2"/>
        <v>0</v>
      </c>
      <c r="F80" s="38">
        <v>0</v>
      </c>
      <c r="G80" s="18" t="s">
        <v>10</v>
      </c>
    </row>
    <row r="81" spans="1:7" ht="14.1" customHeight="1" x14ac:dyDescent="0.25">
      <c r="A81" s="18" t="s">
        <v>24</v>
      </c>
      <c r="B81" s="18" t="s">
        <v>14</v>
      </c>
      <c r="C81" s="18" t="s">
        <v>25</v>
      </c>
      <c r="D81" s="8">
        <v>3.96</v>
      </c>
      <c r="E81" s="20">
        <f t="shared" si="2"/>
        <v>3.96</v>
      </c>
      <c r="F81" s="38">
        <v>0</v>
      </c>
      <c r="G81" s="18" t="s">
        <v>11</v>
      </c>
    </row>
    <row r="82" spans="1:7" ht="14.1" customHeight="1" x14ac:dyDescent="0.25">
      <c r="A82" s="18" t="s">
        <v>24</v>
      </c>
      <c r="B82" s="18" t="s">
        <v>15</v>
      </c>
      <c r="C82" s="18" t="s">
        <v>25</v>
      </c>
      <c r="D82" s="8">
        <v>0</v>
      </c>
      <c r="E82" s="20">
        <f t="shared" si="2"/>
        <v>0</v>
      </c>
      <c r="F82" s="38">
        <v>0</v>
      </c>
      <c r="G82" s="18" t="s">
        <v>10</v>
      </c>
    </row>
    <row r="83" spans="1:7" ht="14.1" customHeight="1" x14ac:dyDescent="0.25">
      <c r="A83" s="18" t="s">
        <v>24</v>
      </c>
      <c r="B83" s="18" t="s">
        <v>15</v>
      </c>
      <c r="C83" s="18" t="s">
        <v>25</v>
      </c>
      <c r="D83" s="8">
        <v>3.96</v>
      </c>
      <c r="E83" s="20">
        <f t="shared" si="2"/>
        <v>3.96</v>
      </c>
      <c r="F83" s="38">
        <v>0</v>
      </c>
      <c r="G83" s="18" t="s">
        <v>11</v>
      </c>
    </row>
    <row r="84" spans="1:7" ht="14.1" customHeight="1" x14ac:dyDescent="0.25">
      <c r="A84" s="18" t="s">
        <v>24</v>
      </c>
      <c r="B84" s="18" t="s">
        <v>16</v>
      </c>
      <c r="C84" s="18" t="s">
        <v>25</v>
      </c>
      <c r="D84" s="8">
        <v>0</v>
      </c>
      <c r="E84" s="20">
        <f t="shared" si="2"/>
        <v>0</v>
      </c>
      <c r="F84" s="38">
        <v>0</v>
      </c>
      <c r="G84" s="18" t="s">
        <v>10</v>
      </c>
    </row>
    <row r="85" spans="1:7" ht="14.1" customHeight="1" x14ac:dyDescent="0.25">
      <c r="A85" s="18" t="s">
        <v>24</v>
      </c>
      <c r="B85" s="18" t="s">
        <v>16</v>
      </c>
      <c r="C85" s="18" t="s">
        <v>25</v>
      </c>
      <c r="D85" s="8">
        <v>3.96</v>
      </c>
      <c r="E85" s="20">
        <f t="shared" si="2"/>
        <v>3.96</v>
      </c>
      <c r="F85" s="38">
        <v>0</v>
      </c>
      <c r="G85" s="18" t="s">
        <v>11</v>
      </c>
    </row>
    <row r="86" spans="1:7" ht="14.1" customHeight="1" x14ac:dyDescent="0.25">
      <c r="A86" s="18" t="s">
        <v>24</v>
      </c>
      <c r="B86" s="18" t="s">
        <v>17</v>
      </c>
      <c r="C86" s="18" t="s">
        <v>25</v>
      </c>
      <c r="D86" s="8">
        <v>0</v>
      </c>
      <c r="E86" s="20">
        <f t="shared" si="2"/>
        <v>0</v>
      </c>
      <c r="F86" s="38">
        <v>0</v>
      </c>
      <c r="G86" s="18" t="s">
        <v>10</v>
      </c>
    </row>
    <row r="87" spans="1:7" ht="14.1" customHeight="1" x14ac:dyDescent="0.25">
      <c r="A87" s="18" t="s">
        <v>24</v>
      </c>
      <c r="B87" s="18" t="s">
        <v>17</v>
      </c>
      <c r="C87" s="18" t="s">
        <v>25</v>
      </c>
      <c r="D87" s="8">
        <v>3.96</v>
      </c>
      <c r="E87" s="20">
        <f t="shared" si="2"/>
        <v>3.96</v>
      </c>
      <c r="F87" s="38">
        <v>0</v>
      </c>
      <c r="G87" s="18" t="s">
        <v>11</v>
      </c>
    </row>
    <row r="88" spans="1:7" ht="14.1" customHeight="1" x14ac:dyDescent="0.25">
      <c r="A88" s="18" t="s">
        <v>24</v>
      </c>
      <c r="B88" s="18" t="s">
        <v>18</v>
      </c>
      <c r="C88" s="18" t="s">
        <v>25</v>
      </c>
      <c r="D88" s="8">
        <v>0</v>
      </c>
      <c r="E88" s="20">
        <f t="shared" si="2"/>
        <v>0</v>
      </c>
      <c r="F88" s="38">
        <v>0</v>
      </c>
      <c r="G88" s="18" t="s">
        <v>10</v>
      </c>
    </row>
    <row r="89" spans="1:7" ht="14.1" customHeight="1" x14ac:dyDescent="0.25">
      <c r="A89" s="18" t="s">
        <v>24</v>
      </c>
      <c r="B89" s="27" t="s">
        <v>18</v>
      </c>
      <c r="C89" s="18" t="s">
        <v>25</v>
      </c>
      <c r="D89" s="8">
        <v>3.96</v>
      </c>
      <c r="E89" s="20">
        <f t="shared" si="2"/>
        <v>3.96</v>
      </c>
      <c r="F89" s="38">
        <v>0</v>
      </c>
      <c r="G89" s="18" t="s">
        <v>11</v>
      </c>
    </row>
    <row r="90" spans="1:7" ht="14.1" customHeight="1" x14ac:dyDescent="0.25">
      <c r="A90" s="18" t="s">
        <v>24</v>
      </c>
      <c r="B90" s="27" t="s">
        <v>19</v>
      </c>
      <c r="C90" s="18" t="s">
        <v>25</v>
      </c>
      <c r="D90" s="8">
        <v>0</v>
      </c>
      <c r="E90" s="20">
        <f t="shared" si="2"/>
        <v>0</v>
      </c>
      <c r="F90" s="38">
        <v>0</v>
      </c>
      <c r="G90" s="18" t="s">
        <v>10</v>
      </c>
    </row>
    <row r="91" spans="1:7" ht="14.1" customHeight="1" x14ac:dyDescent="0.25">
      <c r="A91" s="18" t="s">
        <v>24</v>
      </c>
      <c r="B91" s="27" t="s">
        <v>19</v>
      </c>
      <c r="C91" s="18" t="s">
        <v>25</v>
      </c>
      <c r="D91" s="8">
        <v>3.96</v>
      </c>
      <c r="E91" s="20">
        <f t="shared" si="2"/>
        <v>3.96</v>
      </c>
      <c r="F91" s="38">
        <v>0</v>
      </c>
      <c r="G91" s="18" t="s">
        <v>11</v>
      </c>
    </row>
    <row r="92" spans="1:7" ht="14.1" customHeight="1" x14ac:dyDescent="0.25">
      <c r="A92" s="18" t="s">
        <v>24</v>
      </c>
      <c r="B92" s="27" t="s">
        <v>20</v>
      </c>
      <c r="C92" s="18" t="s">
        <v>25</v>
      </c>
      <c r="D92" s="8">
        <v>0</v>
      </c>
      <c r="E92" s="20">
        <f t="shared" si="2"/>
        <v>0</v>
      </c>
      <c r="F92" s="38">
        <v>0</v>
      </c>
      <c r="G92" s="18" t="s">
        <v>10</v>
      </c>
    </row>
    <row r="93" spans="1:7" ht="14.1" customHeight="1" x14ac:dyDescent="0.25">
      <c r="A93" s="18" t="s">
        <v>24</v>
      </c>
      <c r="B93" s="27" t="s">
        <v>20</v>
      </c>
      <c r="C93" s="18" t="s">
        <v>25</v>
      </c>
      <c r="D93" s="8">
        <v>3.96</v>
      </c>
      <c r="E93" s="20">
        <f t="shared" si="2"/>
        <v>3.96</v>
      </c>
      <c r="F93" s="38">
        <v>0</v>
      </c>
      <c r="G93" s="18" t="s">
        <v>11</v>
      </c>
    </row>
    <row r="94" spans="1:7" ht="14.1" customHeight="1" x14ac:dyDescent="0.25">
      <c r="A94" s="18" t="s">
        <v>24</v>
      </c>
      <c r="B94" s="27" t="s">
        <v>21</v>
      </c>
      <c r="C94" s="18" t="s">
        <v>25</v>
      </c>
      <c r="D94" s="8">
        <v>0</v>
      </c>
      <c r="E94" s="20">
        <f t="shared" si="2"/>
        <v>0</v>
      </c>
      <c r="F94" s="38">
        <v>0</v>
      </c>
      <c r="G94" s="18" t="s">
        <v>10</v>
      </c>
    </row>
    <row r="95" spans="1:7" ht="14.1" customHeight="1" x14ac:dyDescent="0.25">
      <c r="A95" s="18" t="s">
        <v>24</v>
      </c>
      <c r="B95" s="27" t="s">
        <v>21</v>
      </c>
      <c r="C95" s="18" t="s">
        <v>25</v>
      </c>
      <c r="D95" s="8">
        <v>3.96</v>
      </c>
      <c r="E95" s="20">
        <f t="shared" si="2"/>
        <v>3.96</v>
      </c>
      <c r="F95" s="38">
        <v>0</v>
      </c>
      <c r="G95" s="18" t="s">
        <v>11</v>
      </c>
    </row>
    <row r="96" spans="1:7" ht="14.1" customHeight="1" x14ac:dyDescent="0.25">
      <c r="A96" s="18" t="s">
        <v>24</v>
      </c>
      <c r="B96" s="27" t="s">
        <v>22</v>
      </c>
      <c r="C96" s="18" t="s">
        <v>25</v>
      </c>
      <c r="D96" s="34">
        <v>1</v>
      </c>
      <c r="E96" s="34">
        <f t="shared" si="2"/>
        <v>1</v>
      </c>
      <c r="F96" s="38">
        <v>0</v>
      </c>
      <c r="G96" s="18" t="s">
        <v>10</v>
      </c>
    </row>
    <row r="97" spans="1:7" ht="14.1" customHeight="1" x14ac:dyDescent="0.25">
      <c r="A97" s="18" t="s">
        <v>24</v>
      </c>
      <c r="B97" s="27" t="s">
        <v>22</v>
      </c>
      <c r="C97" s="18" t="s">
        <v>25</v>
      </c>
      <c r="D97" s="34">
        <v>4.5</v>
      </c>
      <c r="E97" s="34">
        <f t="shared" si="2"/>
        <v>4.5</v>
      </c>
      <c r="F97" s="38">
        <v>0</v>
      </c>
      <c r="G97" s="18" t="s">
        <v>11</v>
      </c>
    </row>
    <row r="98" spans="1:7" ht="14.1" customHeight="1" x14ac:dyDescent="0.25">
      <c r="A98" s="18" t="s">
        <v>26</v>
      </c>
      <c r="B98" s="25" t="s">
        <v>8</v>
      </c>
      <c r="C98" s="25" t="s">
        <v>9</v>
      </c>
      <c r="D98" s="8">
        <v>10</v>
      </c>
      <c r="E98" s="20">
        <f t="shared" si="1"/>
        <v>10</v>
      </c>
      <c r="F98" s="38">
        <v>0</v>
      </c>
      <c r="G98" s="18" t="s">
        <v>27</v>
      </c>
    </row>
    <row r="99" spans="1:7" ht="14.1" customHeight="1" x14ac:dyDescent="0.25">
      <c r="A99" s="18" t="s">
        <v>26</v>
      </c>
      <c r="B99" s="26" t="s">
        <v>8</v>
      </c>
      <c r="C99" s="26" t="s">
        <v>9</v>
      </c>
      <c r="D99" s="8">
        <v>5.8</v>
      </c>
      <c r="E99" s="20">
        <f t="shared" si="1"/>
        <v>3.7508999999999997</v>
      </c>
      <c r="F99" s="38">
        <v>2.0491000000000001</v>
      </c>
      <c r="G99" s="26" t="s">
        <v>11</v>
      </c>
    </row>
    <row r="100" spans="1:7" ht="14.1" customHeight="1" x14ac:dyDescent="0.25">
      <c r="A100" s="18" t="s">
        <v>26</v>
      </c>
      <c r="B100" s="26" t="s">
        <v>12</v>
      </c>
      <c r="C100" s="26" t="s">
        <v>9</v>
      </c>
      <c r="D100" s="8">
        <v>10</v>
      </c>
      <c r="E100" s="20">
        <f t="shared" si="1"/>
        <v>10</v>
      </c>
      <c r="F100" s="38">
        <v>0</v>
      </c>
      <c r="G100" s="18" t="s">
        <v>27</v>
      </c>
    </row>
    <row r="101" spans="1:7" ht="14.1" customHeight="1" x14ac:dyDescent="0.25">
      <c r="A101" s="18" t="s">
        <v>26</v>
      </c>
      <c r="B101" s="26" t="s">
        <v>12</v>
      </c>
      <c r="C101" s="26" t="s">
        <v>9</v>
      </c>
      <c r="D101" s="8">
        <v>5.8</v>
      </c>
      <c r="E101" s="20">
        <f t="shared" si="1"/>
        <v>5.8</v>
      </c>
      <c r="F101" s="38">
        <v>0</v>
      </c>
      <c r="G101" s="26" t="s">
        <v>11</v>
      </c>
    </row>
    <row r="102" spans="1:7" ht="14.1" customHeight="1" x14ac:dyDescent="0.25">
      <c r="A102" s="18" t="s">
        <v>26</v>
      </c>
      <c r="B102" s="26" t="s">
        <v>13</v>
      </c>
      <c r="C102" s="26" t="s">
        <v>9</v>
      </c>
      <c r="D102" s="8">
        <v>10</v>
      </c>
      <c r="E102" s="20">
        <f t="shared" ref="E102:E121" si="3">D102-F102</f>
        <v>10</v>
      </c>
      <c r="F102" s="38">
        <v>0</v>
      </c>
      <c r="G102" s="18" t="s">
        <v>27</v>
      </c>
    </row>
    <row r="103" spans="1:7" ht="14.1" customHeight="1" x14ac:dyDescent="0.25">
      <c r="A103" s="18" t="s">
        <v>26</v>
      </c>
      <c r="B103" s="26" t="s">
        <v>13</v>
      </c>
      <c r="C103" s="26" t="s">
        <v>9</v>
      </c>
      <c r="D103" s="8">
        <v>5.8</v>
      </c>
      <c r="E103" s="20">
        <f t="shared" si="3"/>
        <v>5.8</v>
      </c>
      <c r="F103" s="38">
        <v>0</v>
      </c>
      <c r="G103" s="26" t="s">
        <v>11</v>
      </c>
    </row>
    <row r="104" spans="1:7" ht="14.1" customHeight="1" x14ac:dyDescent="0.25">
      <c r="A104" s="18" t="s">
        <v>26</v>
      </c>
      <c r="B104" s="19" t="s">
        <v>14</v>
      </c>
      <c r="C104" s="18" t="s">
        <v>9</v>
      </c>
      <c r="D104" s="8">
        <v>10</v>
      </c>
      <c r="E104" s="20">
        <f t="shared" si="3"/>
        <v>10</v>
      </c>
      <c r="F104" s="38">
        <v>0</v>
      </c>
      <c r="G104" s="18" t="s">
        <v>27</v>
      </c>
    </row>
    <row r="105" spans="1:7" ht="14.1" customHeight="1" x14ac:dyDescent="0.25">
      <c r="A105" s="18" t="s">
        <v>26</v>
      </c>
      <c r="B105" s="19" t="s">
        <v>14</v>
      </c>
      <c r="C105" s="18" t="s">
        <v>9</v>
      </c>
      <c r="D105" s="8">
        <v>5.8</v>
      </c>
      <c r="E105" s="20">
        <f t="shared" si="3"/>
        <v>5.8</v>
      </c>
      <c r="F105" s="38">
        <v>0</v>
      </c>
      <c r="G105" s="18" t="s">
        <v>11</v>
      </c>
    </row>
    <row r="106" spans="1:7" ht="14.1" customHeight="1" x14ac:dyDescent="0.25">
      <c r="A106" s="18" t="s">
        <v>26</v>
      </c>
      <c r="B106" s="19" t="s">
        <v>15</v>
      </c>
      <c r="C106" s="18" t="s">
        <v>9</v>
      </c>
      <c r="D106" s="8">
        <v>10</v>
      </c>
      <c r="E106" s="20">
        <f t="shared" si="3"/>
        <v>10</v>
      </c>
      <c r="F106" s="38">
        <v>0</v>
      </c>
      <c r="G106" s="18" t="s">
        <v>27</v>
      </c>
    </row>
    <row r="107" spans="1:7" ht="14.1" customHeight="1" x14ac:dyDescent="0.25">
      <c r="A107" s="18" t="s">
        <v>26</v>
      </c>
      <c r="B107" s="19" t="s">
        <v>15</v>
      </c>
      <c r="C107" s="18" t="s">
        <v>9</v>
      </c>
      <c r="D107" s="8">
        <v>5.8</v>
      </c>
      <c r="E107" s="20">
        <f t="shared" si="3"/>
        <v>5.8</v>
      </c>
      <c r="F107" s="38">
        <v>0</v>
      </c>
      <c r="G107" s="18" t="s">
        <v>11</v>
      </c>
    </row>
    <row r="108" spans="1:7" ht="14.1" customHeight="1" x14ac:dyDescent="0.25">
      <c r="A108" s="18" t="s">
        <v>26</v>
      </c>
      <c r="B108" s="19" t="s">
        <v>16</v>
      </c>
      <c r="C108" s="18" t="s">
        <v>9</v>
      </c>
      <c r="D108" s="8">
        <v>10</v>
      </c>
      <c r="E108" s="20">
        <f t="shared" si="3"/>
        <v>10</v>
      </c>
      <c r="F108" s="38">
        <v>0</v>
      </c>
      <c r="G108" s="18" t="s">
        <v>27</v>
      </c>
    </row>
    <row r="109" spans="1:7" ht="14.1" customHeight="1" x14ac:dyDescent="0.25">
      <c r="A109" s="18" t="s">
        <v>26</v>
      </c>
      <c r="B109" s="19" t="s">
        <v>16</v>
      </c>
      <c r="C109" s="18" t="s">
        <v>9</v>
      </c>
      <c r="D109" s="8">
        <v>5.8</v>
      </c>
      <c r="E109" s="20">
        <f t="shared" si="3"/>
        <v>5.8</v>
      </c>
      <c r="F109" s="38">
        <v>0</v>
      </c>
      <c r="G109" s="18" t="s">
        <v>11</v>
      </c>
    </row>
    <row r="110" spans="1:7" ht="14.1" customHeight="1" x14ac:dyDescent="0.25">
      <c r="A110" s="18" t="s">
        <v>26</v>
      </c>
      <c r="B110" s="19" t="s">
        <v>17</v>
      </c>
      <c r="C110" s="18" t="s">
        <v>9</v>
      </c>
      <c r="D110" s="8">
        <v>10</v>
      </c>
      <c r="E110" s="20">
        <f t="shared" si="3"/>
        <v>10</v>
      </c>
      <c r="F110" s="38">
        <v>0</v>
      </c>
      <c r="G110" s="18" t="s">
        <v>27</v>
      </c>
    </row>
    <row r="111" spans="1:7" ht="14.1" customHeight="1" x14ac:dyDescent="0.25">
      <c r="A111" s="18" t="s">
        <v>26</v>
      </c>
      <c r="B111" s="19" t="s">
        <v>17</v>
      </c>
      <c r="C111" s="18" t="s">
        <v>9</v>
      </c>
      <c r="D111" s="8">
        <v>5.8</v>
      </c>
      <c r="E111" s="20">
        <f t="shared" si="3"/>
        <v>5.8</v>
      </c>
      <c r="F111" s="38">
        <v>0</v>
      </c>
      <c r="G111" s="18" t="s">
        <v>11</v>
      </c>
    </row>
    <row r="112" spans="1:7" ht="14.1" customHeight="1" x14ac:dyDescent="0.25">
      <c r="A112" s="18" t="s">
        <v>26</v>
      </c>
      <c r="B112" s="19" t="s">
        <v>18</v>
      </c>
      <c r="C112" s="18" t="s">
        <v>9</v>
      </c>
      <c r="D112" s="8">
        <v>10</v>
      </c>
      <c r="E112" s="20">
        <f t="shared" si="3"/>
        <v>10</v>
      </c>
      <c r="F112" s="38">
        <v>0</v>
      </c>
      <c r="G112" s="18" t="s">
        <v>27</v>
      </c>
    </row>
    <row r="113" spans="1:7" ht="14.1" customHeight="1" x14ac:dyDescent="0.25">
      <c r="A113" s="18" t="s">
        <v>26</v>
      </c>
      <c r="B113" s="19" t="s">
        <v>18</v>
      </c>
      <c r="C113" s="18" t="s">
        <v>9</v>
      </c>
      <c r="D113" s="8">
        <v>5.8</v>
      </c>
      <c r="E113" s="20">
        <f t="shared" si="3"/>
        <v>5.8</v>
      </c>
      <c r="F113" s="38">
        <v>0</v>
      </c>
      <c r="G113" s="18" t="s">
        <v>11</v>
      </c>
    </row>
    <row r="114" spans="1:7" ht="14.1" customHeight="1" x14ac:dyDescent="0.25">
      <c r="A114" s="18" t="s">
        <v>26</v>
      </c>
      <c r="B114" s="19" t="s">
        <v>19</v>
      </c>
      <c r="C114" s="18" t="s">
        <v>9</v>
      </c>
      <c r="D114" s="8">
        <v>10</v>
      </c>
      <c r="E114" s="20">
        <f t="shared" si="3"/>
        <v>10</v>
      </c>
      <c r="F114" s="38">
        <v>0</v>
      </c>
      <c r="G114" s="18" t="s">
        <v>27</v>
      </c>
    </row>
    <row r="115" spans="1:7" ht="14.1" customHeight="1" x14ac:dyDescent="0.25">
      <c r="A115" s="18" t="s">
        <v>26</v>
      </c>
      <c r="B115" s="19" t="s">
        <v>19</v>
      </c>
      <c r="C115" s="18" t="s">
        <v>9</v>
      </c>
      <c r="D115" s="8">
        <v>5.8</v>
      </c>
      <c r="E115" s="20">
        <f t="shared" si="3"/>
        <v>5.8</v>
      </c>
      <c r="F115" s="38">
        <v>0</v>
      </c>
      <c r="G115" s="18" t="s">
        <v>11</v>
      </c>
    </row>
    <row r="116" spans="1:7" ht="14.1" customHeight="1" x14ac:dyDescent="0.25">
      <c r="A116" s="18" t="s">
        <v>26</v>
      </c>
      <c r="B116" s="19" t="s">
        <v>20</v>
      </c>
      <c r="C116" s="18" t="s">
        <v>9</v>
      </c>
      <c r="D116" s="8">
        <v>10</v>
      </c>
      <c r="E116" s="20">
        <f t="shared" si="3"/>
        <v>10</v>
      </c>
      <c r="F116" s="38">
        <v>0</v>
      </c>
      <c r="G116" s="18" t="s">
        <v>27</v>
      </c>
    </row>
    <row r="117" spans="1:7" ht="14.1" customHeight="1" x14ac:dyDescent="0.25">
      <c r="A117" s="18" t="s">
        <v>26</v>
      </c>
      <c r="B117" s="19" t="s">
        <v>20</v>
      </c>
      <c r="C117" s="18" t="s">
        <v>9</v>
      </c>
      <c r="D117" s="8">
        <v>5.8</v>
      </c>
      <c r="E117" s="20">
        <f t="shared" si="3"/>
        <v>5.0954999999999995</v>
      </c>
      <c r="F117" s="38">
        <f>0.262+0.2625+0.18</f>
        <v>0.7044999999999999</v>
      </c>
      <c r="G117" s="18" t="s">
        <v>11</v>
      </c>
    </row>
    <row r="118" spans="1:7" ht="14.1" customHeight="1" x14ac:dyDescent="0.25">
      <c r="A118" s="18" t="s">
        <v>26</v>
      </c>
      <c r="B118" s="19" t="s">
        <v>21</v>
      </c>
      <c r="C118" s="18" t="s">
        <v>9</v>
      </c>
      <c r="D118" s="8">
        <v>10</v>
      </c>
      <c r="E118" s="20">
        <f t="shared" si="3"/>
        <v>10</v>
      </c>
      <c r="F118" s="38">
        <v>0</v>
      </c>
      <c r="G118" s="18" t="s">
        <v>27</v>
      </c>
    </row>
    <row r="119" spans="1:7" ht="14.1" customHeight="1" x14ac:dyDescent="0.25">
      <c r="A119" s="18" t="s">
        <v>26</v>
      </c>
      <c r="B119" s="19" t="s">
        <v>21</v>
      </c>
      <c r="C119" s="18" t="s">
        <v>9</v>
      </c>
      <c r="D119" s="8">
        <v>5.8</v>
      </c>
      <c r="E119" s="20">
        <f t="shared" si="3"/>
        <v>5.5380000000000003</v>
      </c>
      <c r="F119" s="38">
        <v>0.26200000000000001</v>
      </c>
      <c r="G119" s="18" t="s">
        <v>11</v>
      </c>
    </row>
    <row r="120" spans="1:7" ht="14.1" customHeight="1" x14ac:dyDescent="0.25">
      <c r="A120" s="18" t="s">
        <v>26</v>
      </c>
      <c r="B120" s="19" t="s">
        <v>22</v>
      </c>
      <c r="C120" s="18" t="s">
        <v>9</v>
      </c>
      <c r="D120" s="34">
        <v>11.5</v>
      </c>
      <c r="E120" s="20">
        <f t="shared" si="3"/>
        <v>10.764699999999999</v>
      </c>
      <c r="F120" s="38">
        <f>0.7353</f>
        <v>0.73529999999999995</v>
      </c>
      <c r="G120" s="18" t="s">
        <v>27</v>
      </c>
    </row>
    <row r="121" spans="1:7" ht="14.1" customHeight="1" x14ac:dyDescent="0.25">
      <c r="A121" s="18" t="s">
        <v>26</v>
      </c>
      <c r="B121" s="19" t="s">
        <v>22</v>
      </c>
      <c r="C121" s="18" t="s">
        <v>9</v>
      </c>
      <c r="D121" s="34">
        <v>4.3</v>
      </c>
      <c r="E121" s="20">
        <f t="shared" si="3"/>
        <v>4.0380000000000003</v>
      </c>
      <c r="F121" s="38">
        <v>0.26200000000000001</v>
      </c>
      <c r="G121" s="18" t="s">
        <v>11</v>
      </c>
    </row>
    <row r="122" spans="1:7" ht="14.1" customHeight="1" x14ac:dyDescent="0.25">
      <c r="A122" s="18" t="s">
        <v>26</v>
      </c>
      <c r="B122" s="25" t="s">
        <v>8</v>
      </c>
      <c r="C122" s="25" t="s">
        <v>25</v>
      </c>
      <c r="D122" s="8">
        <v>36</v>
      </c>
      <c r="E122" s="39">
        <f t="shared" ref="E122:E169" si="4">D122-F122</f>
        <v>35.835000000000001</v>
      </c>
      <c r="F122" s="38">
        <f>0.06+0.085+0.02</f>
        <v>0.16500000000000001</v>
      </c>
      <c r="G122" s="18" t="s">
        <v>27</v>
      </c>
    </row>
    <row r="123" spans="1:7" ht="14.1" customHeight="1" x14ac:dyDescent="0.25">
      <c r="A123" s="18" t="s">
        <v>26</v>
      </c>
      <c r="B123" s="26" t="s">
        <v>8</v>
      </c>
      <c r="C123" s="26" t="s">
        <v>25</v>
      </c>
      <c r="D123" s="8">
        <v>62.4</v>
      </c>
      <c r="E123" s="20">
        <f t="shared" si="4"/>
        <v>62.4</v>
      </c>
      <c r="F123" s="38">
        <v>0</v>
      </c>
      <c r="G123" s="26" t="s">
        <v>11</v>
      </c>
    </row>
    <row r="124" spans="1:7" ht="14.1" customHeight="1" x14ac:dyDescent="0.25">
      <c r="A124" s="18" t="s">
        <v>26</v>
      </c>
      <c r="B124" s="26" t="s">
        <v>12</v>
      </c>
      <c r="C124" s="26" t="s">
        <v>25</v>
      </c>
      <c r="D124" s="8">
        <v>36</v>
      </c>
      <c r="E124" s="39">
        <f t="shared" si="4"/>
        <v>35.61</v>
      </c>
      <c r="F124" s="38">
        <f>0.06+0.085+0.245</f>
        <v>0.39</v>
      </c>
      <c r="G124" s="18" t="s">
        <v>27</v>
      </c>
    </row>
    <row r="125" spans="1:7" ht="14.1" customHeight="1" x14ac:dyDescent="0.25">
      <c r="A125" s="18" t="s">
        <v>26</v>
      </c>
      <c r="B125" s="26" t="s">
        <v>12</v>
      </c>
      <c r="C125" s="26" t="s">
        <v>25</v>
      </c>
      <c r="D125" s="8">
        <v>62.4</v>
      </c>
      <c r="E125" s="20">
        <f t="shared" si="4"/>
        <v>62.4</v>
      </c>
      <c r="F125" s="38">
        <v>0</v>
      </c>
      <c r="G125" s="26" t="s">
        <v>11</v>
      </c>
    </row>
    <row r="126" spans="1:7" ht="14.1" customHeight="1" x14ac:dyDescent="0.25">
      <c r="A126" s="18" t="s">
        <v>26</v>
      </c>
      <c r="B126" s="26" t="s">
        <v>13</v>
      </c>
      <c r="C126" s="26" t="s">
        <v>25</v>
      </c>
      <c r="D126" s="8">
        <v>36</v>
      </c>
      <c r="E126" s="39">
        <f t="shared" si="4"/>
        <v>35.375</v>
      </c>
      <c r="F126" s="38">
        <f>0.06+0.085+0.48</f>
        <v>0.625</v>
      </c>
      <c r="G126" s="18" t="s">
        <v>27</v>
      </c>
    </row>
    <row r="127" spans="1:7" ht="14.1" customHeight="1" x14ac:dyDescent="0.25">
      <c r="A127" s="18" t="s">
        <v>26</v>
      </c>
      <c r="B127" s="26" t="s">
        <v>13</v>
      </c>
      <c r="C127" s="26" t="s">
        <v>25</v>
      </c>
      <c r="D127" s="8">
        <v>62.4</v>
      </c>
      <c r="E127" s="20">
        <f t="shared" si="4"/>
        <v>62.4</v>
      </c>
      <c r="F127" s="38">
        <v>0</v>
      </c>
      <c r="G127" s="26" t="s">
        <v>11</v>
      </c>
    </row>
    <row r="128" spans="1:7" ht="14.1" customHeight="1" x14ac:dyDescent="0.25">
      <c r="A128" s="18" t="s">
        <v>26</v>
      </c>
      <c r="B128" s="18" t="s">
        <v>14</v>
      </c>
      <c r="C128" s="18" t="s">
        <v>25</v>
      </c>
      <c r="D128" s="8">
        <v>36</v>
      </c>
      <c r="E128" s="39">
        <f>D128-F128</f>
        <v>35.44</v>
      </c>
      <c r="F128" s="38">
        <f>0.085+0.25+0.225</f>
        <v>0.56000000000000005</v>
      </c>
      <c r="G128" s="18" t="s">
        <v>27</v>
      </c>
    </row>
    <row r="129" spans="1:7" ht="14.1" customHeight="1" x14ac:dyDescent="0.25">
      <c r="A129" s="18" t="s">
        <v>26</v>
      </c>
      <c r="B129" s="18" t="s">
        <v>14</v>
      </c>
      <c r="C129" s="18" t="s">
        <v>25</v>
      </c>
      <c r="D129" s="8">
        <v>62.4</v>
      </c>
      <c r="E129" s="20">
        <f t="shared" si="4"/>
        <v>62.4</v>
      </c>
      <c r="F129" s="38">
        <v>0</v>
      </c>
      <c r="G129" s="18" t="s">
        <v>11</v>
      </c>
    </row>
    <row r="130" spans="1:7" ht="14.1" customHeight="1" x14ac:dyDescent="0.25">
      <c r="A130" s="18" t="s">
        <v>26</v>
      </c>
      <c r="B130" s="18" t="s">
        <v>15</v>
      </c>
      <c r="C130" s="18" t="s">
        <v>25</v>
      </c>
      <c r="D130" s="8">
        <v>36</v>
      </c>
      <c r="E130" s="39">
        <f t="shared" si="4"/>
        <v>35.35</v>
      </c>
      <c r="F130" s="38">
        <f>0.085+0.25+0.315</f>
        <v>0.65</v>
      </c>
      <c r="G130" s="18" t="s">
        <v>27</v>
      </c>
    </row>
    <row r="131" spans="1:7" ht="14.1" customHeight="1" x14ac:dyDescent="0.25">
      <c r="A131" s="18" t="s">
        <v>26</v>
      </c>
      <c r="B131" s="18" t="s">
        <v>15</v>
      </c>
      <c r="C131" s="18" t="s">
        <v>25</v>
      </c>
      <c r="D131" s="8">
        <v>62.4</v>
      </c>
      <c r="E131" s="20">
        <f t="shared" si="4"/>
        <v>62.4</v>
      </c>
      <c r="F131" s="38">
        <v>0</v>
      </c>
      <c r="G131" s="18" t="s">
        <v>11</v>
      </c>
    </row>
    <row r="132" spans="1:7" ht="14.1" customHeight="1" x14ac:dyDescent="0.25">
      <c r="A132" s="18" t="s">
        <v>26</v>
      </c>
      <c r="B132" s="18" t="s">
        <v>16</v>
      </c>
      <c r="C132" s="18" t="s">
        <v>25</v>
      </c>
      <c r="D132" s="8">
        <v>36</v>
      </c>
      <c r="E132" s="39">
        <f t="shared" si="4"/>
        <v>35.619999999999997</v>
      </c>
      <c r="F132" s="38">
        <f>0.085+0.25+0.045</f>
        <v>0.38</v>
      </c>
      <c r="G132" s="18" t="s">
        <v>27</v>
      </c>
    </row>
    <row r="133" spans="1:7" ht="14.1" customHeight="1" x14ac:dyDescent="0.25">
      <c r="A133" s="18" t="s">
        <v>26</v>
      </c>
      <c r="B133" s="18" t="s">
        <v>16</v>
      </c>
      <c r="C133" s="18" t="s">
        <v>25</v>
      </c>
      <c r="D133" s="8">
        <v>62.4</v>
      </c>
      <c r="E133" s="20">
        <f t="shared" si="4"/>
        <v>62.4</v>
      </c>
      <c r="F133" s="38">
        <v>0</v>
      </c>
      <c r="G133" s="18" t="s">
        <v>11</v>
      </c>
    </row>
    <row r="134" spans="1:7" ht="14.1" customHeight="1" x14ac:dyDescent="0.25">
      <c r="A134" s="18" t="s">
        <v>26</v>
      </c>
      <c r="B134" s="18" t="s">
        <v>17</v>
      </c>
      <c r="C134" s="18" t="s">
        <v>25</v>
      </c>
      <c r="D134" s="8">
        <v>36</v>
      </c>
      <c r="E134" s="39">
        <f t="shared" si="4"/>
        <v>35.68</v>
      </c>
      <c r="F134" s="38">
        <f>0.085+0.235</f>
        <v>0.32</v>
      </c>
      <c r="G134" s="18" t="s">
        <v>27</v>
      </c>
    </row>
    <row r="135" spans="1:7" ht="14.1" customHeight="1" x14ac:dyDescent="0.25">
      <c r="A135" s="18" t="s">
        <v>26</v>
      </c>
      <c r="B135" s="18" t="s">
        <v>17</v>
      </c>
      <c r="C135" s="18" t="s">
        <v>25</v>
      </c>
      <c r="D135" s="8">
        <v>62.4</v>
      </c>
      <c r="E135" s="20">
        <f t="shared" si="4"/>
        <v>62.4</v>
      </c>
      <c r="F135" s="38">
        <v>0</v>
      </c>
      <c r="G135" s="18" t="s">
        <v>11</v>
      </c>
    </row>
    <row r="136" spans="1:7" ht="14.1" customHeight="1" x14ac:dyDescent="0.25">
      <c r="A136" s="18" t="s">
        <v>26</v>
      </c>
      <c r="B136" s="18" t="s">
        <v>18</v>
      </c>
      <c r="C136" s="18" t="s">
        <v>25</v>
      </c>
      <c r="D136" s="8">
        <v>36</v>
      </c>
      <c r="E136" s="39">
        <f t="shared" si="4"/>
        <v>35.9</v>
      </c>
      <c r="F136" s="38">
        <f>0.085+0.015</f>
        <v>0.1</v>
      </c>
      <c r="G136" s="18" t="s">
        <v>27</v>
      </c>
    </row>
    <row r="137" spans="1:7" ht="14.1" customHeight="1" x14ac:dyDescent="0.25">
      <c r="A137" s="18" t="s">
        <v>26</v>
      </c>
      <c r="B137" s="27" t="s">
        <v>18</v>
      </c>
      <c r="C137" s="18" t="s">
        <v>25</v>
      </c>
      <c r="D137" s="8">
        <v>62.4</v>
      </c>
      <c r="E137" s="20">
        <f t="shared" si="4"/>
        <v>62.4</v>
      </c>
      <c r="F137" s="38">
        <v>0</v>
      </c>
      <c r="G137" s="18" t="s">
        <v>11</v>
      </c>
    </row>
    <row r="138" spans="1:7" ht="14.1" customHeight="1" x14ac:dyDescent="0.25">
      <c r="A138" s="18" t="s">
        <v>26</v>
      </c>
      <c r="B138" s="27" t="s">
        <v>19</v>
      </c>
      <c r="C138" s="18" t="s">
        <v>25</v>
      </c>
      <c r="D138" s="8">
        <v>36</v>
      </c>
      <c r="E138" s="39">
        <f t="shared" si="4"/>
        <v>35.914999999999999</v>
      </c>
      <c r="F138" s="38">
        <v>8.5000000000000006E-2</v>
      </c>
      <c r="G138" s="18" t="s">
        <v>27</v>
      </c>
    </row>
    <row r="139" spans="1:7" ht="14.1" customHeight="1" x14ac:dyDescent="0.25">
      <c r="A139" s="18" t="s">
        <v>26</v>
      </c>
      <c r="B139" s="27" t="s">
        <v>19</v>
      </c>
      <c r="C139" s="18" t="s">
        <v>25</v>
      </c>
      <c r="D139" s="8">
        <v>62.4</v>
      </c>
      <c r="E139" s="20">
        <f t="shared" si="4"/>
        <v>62.4</v>
      </c>
      <c r="F139" s="38">
        <v>0</v>
      </c>
      <c r="G139" s="18" t="s">
        <v>11</v>
      </c>
    </row>
    <row r="140" spans="1:7" ht="14.1" customHeight="1" x14ac:dyDescent="0.25">
      <c r="A140" s="18" t="s">
        <v>26</v>
      </c>
      <c r="B140" s="27" t="s">
        <v>20</v>
      </c>
      <c r="C140" s="18" t="s">
        <v>25</v>
      </c>
      <c r="D140" s="8">
        <v>36</v>
      </c>
      <c r="E140" s="39">
        <f t="shared" si="4"/>
        <v>35.914999999999999</v>
      </c>
      <c r="F140" s="38">
        <f>0.085</f>
        <v>8.5000000000000006E-2</v>
      </c>
      <c r="G140" s="18" t="s">
        <v>27</v>
      </c>
    </row>
    <row r="141" spans="1:7" ht="14.1" customHeight="1" x14ac:dyDescent="0.25">
      <c r="A141" s="18" t="s">
        <v>26</v>
      </c>
      <c r="B141" s="27" t="s">
        <v>20</v>
      </c>
      <c r="C141" s="18" t="s">
        <v>25</v>
      </c>
      <c r="D141" s="8">
        <v>62.4</v>
      </c>
      <c r="E141" s="20">
        <f t="shared" si="4"/>
        <v>62.4</v>
      </c>
      <c r="F141" s="38">
        <v>0</v>
      </c>
      <c r="G141" s="18" t="s">
        <v>11</v>
      </c>
    </row>
    <row r="142" spans="1:7" ht="14.1" customHeight="1" x14ac:dyDescent="0.25">
      <c r="A142" s="18" t="s">
        <v>26</v>
      </c>
      <c r="B142" s="27" t="s">
        <v>21</v>
      </c>
      <c r="C142" s="18" t="s">
        <v>25</v>
      </c>
      <c r="D142" s="8">
        <v>36</v>
      </c>
      <c r="E142" s="39">
        <f t="shared" si="4"/>
        <v>35.914999999999999</v>
      </c>
      <c r="F142" s="38">
        <v>8.5000000000000006E-2</v>
      </c>
      <c r="G142" s="18" t="s">
        <v>27</v>
      </c>
    </row>
    <row r="143" spans="1:7" ht="14.1" customHeight="1" x14ac:dyDescent="0.25">
      <c r="A143" s="18" t="s">
        <v>26</v>
      </c>
      <c r="B143" s="27" t="s">
        <v>21</v>
      </c>
      <c r="C143" s="18" t="s">
        <v>25</v>
      </c>
      <c r="D143" s="8">
        <v>62.4</v>
      </c>
      <c r="E143" s="20">
        <f t="shared" si="4"/>
        <v>62.4</v>
      </c>
      <c r="F143" s="38">
        <v>0</v>
      </c>
      <c r="G143" s="18" t="s">
        <v>11</v>
      </c>
    </row>
    <row r="144" spans="1:7" ht="14.1" customHeight="1" x14ac:dyDescent="0.25">
      <c r="A144" s="18" t="s">
        <v>26</v>
      </c>
      <c r="B144" s="27" t="s">
        <v>22</v>
      </c>
      <c r="C144" s="18" t="s">
        <v>25</v>
      </c>
      <c r="D144" s="8">
        <v>36</v>
      </c>
      <c r="E144" s="39">
        <f t="shared" si="4"/>
        <v>35.905000000000001</v>
      </c>
      <c r="F144" s="40">
        <f>0.085+0.01</f>
        <v>9.5000000000000001E-2</v>
      </c>
      <c r="G144" s="18" t="s">
        <v>27</v>
      </c>
    </row>
    <row r="145" spans="1:7" ht="14.1" customHeight="1" x14ac:dyDescent="0.25">
      <c r="A145" s="18" t="s">
        <v>26</v>
      </c>
      <c r="B145" s="27" t="s">
        <v>22</v>
      </c>
      <c r="C145" s="18" t="s">
        <v>25</v>
      </c>
      <c r="D145" s="8">
        <v>62.4</v>
      </c>
      <c r="E145" s="20">
        <f t="shared" si="4"/>
        <v>62.4</v>
      </c>
      <c r="F145" s="38">
        <v>0</v>
      </c>
      <c r="G145" s="18" t="s">
        <v>11</v>
      </c>
    </row>
    <row r="146" spans="1:7" ht="14.1" customHeight="1" x14ac:dyDescent="0.25">
      <c r="A146" s="28" t="s">
        <v>28</v>
      </c>
      <c r="B146" s="25" t="s">
        <v>8</v>
      </c>
      <c r="C146" s="25" t="s">
        <v>9</v>
      </c>
      <c r="D146" s="8">
        <v>0</v>
      </c>
      <c r="E146" s="20">
        <f t="shared" si="4"/>
        <v>0</v>
      </c>
      <c r="F146" s="38">
        <v>0</v>
      </c>
      <c r="G146" s="25" t="s">
        <v>10</v>
      </c>
    </row>
    <row r="147" spans="1:7" ht="14.1" customHeight="1" x14ac:dyDescent="0.25">
      <c r="A147" s="18" t="s">
        <v>28</v>
      </c>
      <c r="B147" s="31" t="s">
        <v>8</v>
      </c>
      <c r="C147" s="31" t="s">
        <v>9</v>
      </c>
      <c r="D147" s="8">
        <v>0</v>
      </c>
      <c r="E147" s="20">
        <f t="shared" si="4"/>
        <v>0</v>
      </c>
      <c r="F147" s="38">
        <v>0</v>
      </c>
      <c r="G147" s="26" t="s">
        <v>11</v>
      </c>
    </row>
    <row r="148" spans="1:7" ht="14.1" customHeight="1" x14ac:dyDescent="0.25">
      <c r="A148" s="28" t="s">
        <v>28</v>
      </c>
      <c r="B148" s="26" t="s">
        <v>12</v>
      </c>
      <c r="C148" s="26" t="s">
        <v>9</v>
      </c>
      <c r="D148" s="8">
        <v>0</v>
      </c>
      <c r="E148" s="20">
        <f t="shared" si="4"/>
        <v>0</v>
      </c>
      <c r="F148" s="38">
        <v>0</v>
      </c>
      <c r="G148" s="26" t="s">
        <v>10</v>
      </c>
    </row>
    <row r="149" spans="1:7" ht="14.1" customHeight="1" x14ac:dyDescent="0.25">
      <c r="A149" s="18" t="s">
        <v>28</v>
      </c>
      <c r="B149" s="31" t="s">
        <v>12</v>
      </c>
      <c r="C149" s="31" t="s">
        <v>9</v>
      </c>
      <c r="D149" s="8">
        <v>0</v>
      </c>
      <c r="E149" s="20">
        <f t="shared" si="4"/>
        <v>0</v>
      </c>
      <c r="F149" s="38">
        <v>0</v>
      </c>
      <c r="G149" s="26" t="s">
        <v>11</v>
      </c>
    </row>
    <row r="150" spans="1:7" ht="14.1" customHeight="1" x14ac:dyDescent="0.25">
      <c r="A150" s="28" t="s">
        <v>28</v>
      </c>
      <c r="B150" s="26" t="s">
        <v>13</v>
      </c>
      <c r="C150" s="26" t="s">
        <v>9</v>
      </c>
      <c r="D150" s="8">
        <v>0</v>
      </c>
      <c r="E150" s="20">
        <f t="shared" si="4"/>
        <v>0</v>
      </c>
      <c r="F150" s="38">
        <v>0</v>
      </c>
      <c r="G150" s="26" t="s">
        <v>10</v>
      </c>
    </row>
    <row r="151" spans="1:7" ht="14.1" customHeight="1" x14ac:dyDescent="0.25">
      <c r="A151" s="18" t="s">
        <v>28</v>
      </c>
      <c r="B151" s="31" t="s">
        <v>13</v>
      </c>
      <c r="C151" s="31" t="s">
        <v>9</v>
      </c>
      <c r="D151" s="8">
        <v>0</v>
      </c>
      <c r="E151" s="20">
        <f t="shared" si="4"/>
        <v>0</v>
      </c>
      <c r="F151" s="38">
        <v>0</v>
      </c>
      <c r="G151" s="26" t="s">
        <v>11</v>
      </c>
    </row>
    <row r="152" spans="1:7" ht="14.1" customHeight="1" x14ac:dyDescent="0.25">
      <c r="A152" s="28" t="s">
        <v>28</v>
      </c>
      <c r="B152" s="19" t="s">
        <v>14</v>
      </c>
      <c r="C152" s="18" t="s">
        <v>9</v>
      </c>
      <c r="D152" s="8">
        <v>0</v>
      </c>
      <c r="E152" s="20">
        <f t="shared" si="4"/>
        <v>0</v>
      </c>
      <c r="F152" s="38">
        <v>0</v>
      </c>
      <c r="G152" s="18" t="s">
        <v>10</v>
      </c>
    </row>
    <row r="153" spans="1:7" ht="14.1" customHeight="1" x14ac:dyDescent="0.25">
      <c r="A153" s="18" t="s">
        <v>28</v>
      </c>
      <c r="B153" s="19" t="s">
        <v>14</v>
      </c>
      <c r="C153" s="18" t="s">
        <v>9</v>
      </c>
      <c r="D153" s="8">
        <v>0</v>
      </c>
      <c r="E153" s="20">
        <f t="shared" si="4"/>
        <v>0</v>
      </c>
      <c r="F153" s="38">
        <v>0</v>
      </c>
      <c r="G153" s="18" t="s">
        <v>11</v>
      </c>
    </row>
    <row r="154" spans="1:7" ht="14.1" customHeight="1" x14ac:dyDescent="0.25">
      <c r="A154" s="28" t="s">
        <v>28</v>
      </c>
      <c r="B154" s="19" t="s">
        <v>15</v>
      </c>
      <c r="C154" s="18" t="s">
        <v>9</v>
      </c>
      <c r="D154" s="8">
        <v>0</v>
      </c>
      <c r="E154" s="20">
        <f t="shared" si="4"/>
        <v>0</v>
      </c>
      <c r="F154" s="38">
        <v>0</v>
      </c>
      <c r="G154" s="18" t="s">
        <v>10</v>
      </c>
    </row>
    <row r="155" spans="1:7" ht="14.1" customHeight="1" x14ac:dyDescent="0.25">
      <c r="A155" s="18" t="s">
        <v>28</v>
      </c>
      <c r="B155" s="19" t="s">
        <v>15</v>
      </c>
      <c r="C155" s="18" t="s">
        <v>9</v>
      </c>
      <c r="D155" s="8">
        <v>0</v>
      </c>
      <c r="E155" s="20">
        <f t="shared" si="4"/>
        <v>0</v>
      </c>
      <c r="F155" s="38">
        <v>0</v>
      </c>
      <c r="G155" s="18" t="s">
        <v>11</v>
      </c>
    </row>
    <row r="156" spans="1:7" ht="14.1" customHeight="1" x14ac:dyDescent="0.25">
      <c r="A156" s="28" t="s">
        <v>28</v>
      </c>
      <c r="B156" s="19" t="s">
        <v>16</v>
      </c>
      <c r="C156" s="18" t="s">
        <v>9</v>
      </c>
      <c r="D156" s="8">
        <v>0</v>
      </c>
      <c r="E156" s="20">
        <f t="shared" si="4"/>
        <v>0</v>
      </c>
      <c r="F156" s="38">
        <v>0</v>
      </c>
      <c r="G156" s="18" t="s">
        <v>10</v>
      </c>
    </row>
    <row r="157" spans="1:7" ht="14.1" customHeight="1" x14ac:dyDescent="0.25">
      <c r="A157" s="18" t="s">
        <v>28</v>
      </c>
      <c r="B157" s="19" t="s">
        <v>16</v>
      </c>
      <c r="C157" s="18" t="s">
        <v>9</v>
      </c>
      <c r="D157" s="8">
        <v>0</v>
      </c>
      <c r="E157" s="20">
        <f t="shared" si="4"/>
        <v>0</v>
      </c>
      <c r="F157" s="38">
        <v>0</v>
      </c>
      <c r="G157" s="18" t="s">
        <v>11</v>
      </c>
    </row>
    <row r="158" spans="1:7" ht="14.1" customHeight="1" x14ac:dyDescent="0.25">
      <c r="A158" s="28" t="s">
        <v>28</v>
      </c>
      <c r="B158" s="19" t="s">
        <v>17</v>
      </c>
      <c r="C158" s="18" t="s">
        <v>9</v>
      </c>
      <c r="D158" s="8">
        <v>0</v>
      </c>
      <c r="E158" s="20">
        <f t="shared" si="4"/>
        <v>0</v>
      </c>
      <c r="F158" s="38">
        <v>0</v>
      </c>
      <c r="G158" s="18" t="s">
        <v>10</v>
      </c>
    </row>
    <row r="159" spans="1:7" ht="14.1" customHeight="1" x14ac:dyDescent="0.25">
      <c r="A159" s="18" t="s">
        <v>28</v>
      </c>
      <c r="B159" s="19" t="s">
        <v>17</v>
      </c>
      <c r="C159" s="18" t="s">
        <v>9</v>
      </c>
      <c r="D159" s="8">
        <v>0</v>
      </c>
      <c r="E159" s="20">
        <f t="shared" si="4"/>
        <v>0</v>
      </c>
      <c r="F159" s="38">
        <v>0</v>
      </c>
      <c r="G159" s="18" t="s">
        <v>11</v>
      </c>
    </row>
    <row r="160" spans="1:7" ht="14.1" customHeight="1" x14ac:dyDescent="0.25">
      <c r="A160" s="28" t="s">
        <v>28</v>
      </c>
      <c r="B160" s="19" t="s">
        <v>18</v>
      </c>
      <c r="C160" s="18" t="s">
        <v>9</v>
      </c>
      <c r="D160" s="8">
        <v>0</v>
      </c>
      <c r="E160" s="20">
        <f t="shared" si="4"/>
        <v>0</v>
      </c>
      <c r="F160" s="38">
        <v>0</v>
      </c>
      <c r="G160" s="18" t="s">
        <v>10</v>
      </c>
    </row>
    <row r="161" spans="1:7" ht="14.1" customHeight="1" x14ac:dyDescent="0.25">
      <c r="A161" s="18" t="s">
        <v>28</v>
      </c>
      <c r="B161" s="19" t="s">
        <v>18</v>
      </c>
      <c r="C161" s="18" t="s">
        <v>9</v>
      </c>
      <c r="D161" s="8">
        <v>0</v>
      </c>
      <c r="E161" s="20">
        <f t="shared" si="4"/>
        <v>0</v>
      </c>
      <c r="F161" s="38">
        <v>0</v>
      </c>
      <c r="G161" s="18" t="s">
        <v>11</v>
      </c>
    </row>
    <row r="162" spans="1:7" ht="14.1" customHeight="1" x14ac:dyDescent="0.25">
      <c r="A162" s="28" t="s">
        <v>28</v>
      </c>
      <c r="B162" s="19" t="s">
        <v>19</v>
      </c>
      <c r="C162" s="18" t="s">
        <v>9</v>
      </c>
      <c r="D162" s="8">
        <v>0</v>
      </c>
      <c r="E162" s="20">
        <f t="shared" si="4"/>
        <v>0</v>
      </c>
      <c r="F162" s="38">
        <v>0</v>
      </c>
      <c r="G162" s="18" t="s">
        <v>10</v>
      </c>
    </row>
    <row r="163" spans="1:7" ht="14.1" customHeight="1" x14ac:dyDescent="0.25">
      <c r="A163" s="18" t="s">
        <v>28</v>
      </c>
      <c r="B163" s="19" t="s">
        <v>19</v>
      </c>
      <c r="C163" s="18" t="s">
        <v>9</v>
      </c>
      <c r="D163" s="8">
        <v>0</v>
      </c>
      <c r="E163" s="20">
        <f t="shared" si="4"/>
        <v>0</v>
      </c>
      <c r="F163" s="38">
        <v>0</v>
      </c>
      <c r="G163" s="18" t="s">
        <v>11</v>
      </c>
    </row>
    <row r="164" spans="1:7" ht="14.1" customHeight="1" x14ac:dyDescent="0.25">
      <c r="A164" s="28" t="s">
        <v>28</v>
      </c>
      <c r="B164" s="19" t="s">
        <v>20</v>
      </c>
      <c r="C164" s="18" t="s">
        <v>9</v>
      </c>
      <c r="D164" s="8">
        <v>0</v>
      </c>
      <c r="E164" s="20">
        <f t="shared" si="4"/>
        <v>0</v>
      </c>
      <c r="F164" s="38">
        <v>0</v>
      </c>
      <c r="G164" s="18" t="s">
        <v>10</v>
      </c>
    </row>
    <row r="165" spans="1:7" ht="14.1" customHeight="1" x14ac:dyDescent="0.25">
      <c r="A165" s="18" t="s">
        <v>28</v>
      </c>
      <c r="B165" s="19" t="s">
        <v>20</v>
      </c>
      <c r="C165" s="18" t="s">
        <v>9</v>
      </c>
      <c r="D165" s="8">
        <v>0</v>
      </c>
      <c r="E165" s="20">
        <f t="shared" si="4"/>
        <v>0</v>
      </c>
      <c r="F165" s="38">
        <v>0</v>
      </c>
      <c r="G165" s="18" t="s">
        <v>11</v>
      </c>
    </row>
    <row r="166" spans="1:7" ht="14.1" customHeight="1" x14ac:dyDescent="0.25">
      <c r="A166" s="28" t="s">
        <v>28</v>
      </c>
      <c r="B166" s="19" t="s">
        <v>21</v>
      </c>
      <c r="C166" s="18" t="s">
        <v>9</v>
      </c>
      <c r="D166" s="8">
        <v>0</v>
      </c>
      <c r="E166" s="20">
        <f t="shared" si="4"/>
        <v>0</v>
      </c>
      <c r="F166" s="38">
        <v>0</v>
      </c>
      <c r="G166" s="18" t="s">
        <v>10</v>
      </c>
    </row>
    <row r="167" spans="1:7" ht="14.1" customHeight="1" x14ac:dyDescent="0.25">
      <c r="A167" s="18" t="s">
        <v>28</v>
      </c>
      <c r="B167" s="19" t="s">
        <v>21</v>
      </c>
      <c r="C167" s="18" t="s">
        <v>9</v>
      </c>
      <c r="D167" s="8">
        <v>0</v>
      </c>
      <c r="E167" s="20">
        <f t="shared" si="4"/>
        <v>0</v>
      </c>
      <c r="F167" s="38">
        <v>0</v>
      </c>
      <c r="G167" s="18" t="s">
        <v>11</v>
      </c>
    </row>
    <row r="168" spans="1:7" ht="14.1" customHeight="1" x14ac:dyDescent="0.25">
      <c r="A168" s="18" t="s">
        <v>28</v>
      </c>
      <c r="B168" s="19" t="s">
        <v>22</v>
      </c>
      <c r="C168" s="18" t="s">
        <v>9</v>
      </c>
      <c r="D168" s="8">
        <v>0</v>
      </c>
      <c r="E168" s="20">
        <f t="shared" si="4"/>
        <v>0</v>
      </c>
      <c r="F168" s="38">
        <v>0</v>
      </c>
      <c r="G168" s="18" t="s">
        <v>10</v>
      </c>
    </row>
    <row r="169" spans="1:7" ht="14.1" customHeight="1" x14ac:dyDescent="0.25">
      <c r="A169" s="18" t="s">
        <v>28</v>
      </c>
      <c r="B169" s="19" t="s">
        <v>22</v>
      </c>
      <c r="C169" s="18" t="s">
        <v>9</v>
      </c>
      <c r="D169" s="8">
        <v>0</v>
      </c>
      <c r="E169" s="20">
        <f t="shared" si="4"/>
        <v>0</v>
      </c>
      <c r="F169" s="38">
        <v>0</v>
      </c>
      <c r="G169" s="18" t="s">
        <v>11</v>
      </c>
    </row>
    <row r="170" spans="1:7" ht="14.1" customHeight="1" x14ac:dyDescent="0.25">
      <c r="A170" s="18" t="s">
        <v>28</v>
      </c>
      <c r="B170" s="31" t="s">
        <v>8</v>
      </c>
      <c r="C170" s="25" t="s">
        <v>25</v>
      </c>
      <c r="D170" s="8">
        <v>0</v>
      </c>
      <c r="E170" s="20">
        <v>0</v>
      </c>
      <c r="F170" s="38">
        <v>0</v>
      </c>
      <c r="G170" s="25" t="s">
        <v>10</v>
      </c>
    </row>
    <row r="171" spans="1:7" ht="14.1" customHeight="1" x14ac:dyDescent="0.25">
      <c r="A171" s="18" t="s">
        <v>28</v>
      </c>
      <c r="B171" s="31" t="s">
        <v>8</v>
      </c>
      <c r="C171" s="31" t="s">
        <v>25</v>
      </c>
      <c r="D171" s="8">
        <v>0</v>
      </c>
      <c r="E171" s="20">
        <f t="shared" ref="E171:E217" si="5">D171-F171</f>
        <v>0</v>
      </c>
      <c r="F171" s="38">
        <v>0</v>
      </c>
      <c r="G171" s="26" t="s">
        <v>11</v>
      </c>
    </row>
    <row r="172" spans="1:7" ht="14.1" customHeight="1" x14ac:dyDescent="0.25">
      <c r="A172" s="18" t="s">
        <v>28</v>
      </c>
      <c r="B172" s="31" t="s">
        <v>12</v>
      </c>
      <c r="C172" s="26" t="s">
        <v>25</v>
      </c>
      <c r="D172" s="8">
        <v>0</v>
      </c>
      <c r="E172" s="20">
        <v>0</v>
      </c>
      <c r="F172" s="38">
        <v>0</v>
      </c>
      <c r="G172" s="26" t="s">
        <v>10</v>
      </c>
    </row>
    <row r="173" spans="1:7" ht="14.1" customHeight="1" x14ac:dyDescent="0.25">
      <c r="A173" s="18" t="s">
        <v>28</v>
      </c>
      <c r="B173" s="31" t="s">
        <v>12</v>
      </c>
      <c r="C173" s="31" t="s">
        <v>25</v>
      </c>
      <c r="D173" s="8">
        <v>0</v>
      </c>
      <c r="E173" s="20">
        <f t="shared" si="5"/>
        <v>0</v>
      </c>
      <c r="F173" s="38">
        <v>0</v>
      </c>
      <c r="G173" s="26" t="s">
        <v>11</v>
      </c>
    </row>
    <row r="174" spans="1:7" ht="14.1" customHeight="1" x14ac:dyDescent="0.25">
      <c r="A174" s="18" t="s">
        <v>28</v>
      </c>
      <c r="B174" s="31" t="s">
        <v>13</v>
      </c>
      <c r="C174" s="26" t="s">
        <v>25</v>
      </c>
      <c r="D174" s="8">
        <v>0</v>
      </c>
      <c r="E174" s="20">
        <v>0</v>
      </c>
      <c r="F174" s="38">
        <v>0</v>
      </c>
      <c r="G174" s="26" t="s">
        <v>10</v>
      </c>
    </row>
    <row r="175" spans="1:7" ht="14.1" customHeight="1" x14ac:dyDescent="0.25">
      <c r="A175" s="18" t="s">
        <v>28</v>
      </c>
      <c r="B175" s="31" t="s">
        <v>13</v>
      </c>
      <c r="C175" s="31" t="s">
        <v>25</v>
      </c>
      <c r="D175" s="8">
        <v>0</v>
      </c>
      <c r="E175" s="20">
        <f t="shared" si="5"/>
        <v>0</v>
      </c>
      <c r="F175" s="38">
        <v>0</v>
      </c>
      <c r="G175" s="26" t="s">
        <v>11</v>
      </c>
    </row>
    <row r="176" spans="1:7" ht="14.1" customHeight="1" x14ac:dyDescent="0.25">
      <c r="A176" s="18" t="s">
        <v>28</v>
      </c>
      <c r="B176" s="18" t="s">
        <v>14</v>
      </c>
      <c r="C176" s="18" t="s">
        <v>25</v>
      </c>
      <c r="D176" s="8">
        <v>0</v>
      </c>
      <c r="E176" s="20">
        <v>0</v>
      </c>
      <c r="F176" s="38">
        <v>0</v>
      </c>
      <c r="G176" s="18" t="s">
        <v>10</v>
      </c>
    </row>
    <row r="177" spans="1:7" ht="14.1" customHeight="1" x14ac:dyDescent="0.25">
      <c r="A177" s="18" t="s">
        <v>28</v>
      </c>
      <c r="B177" s="18" t="s">
        <v>14</v>
      </c>
      <c r="C177" s="18" t="s">
        <v>25</v>
      </c>
      <c r="D177" s="8">
        <v>0</v>
      </c>
      <c r="E177" s="20">
        <f t="shared" si="5"/>
        <v>0</v>
      </c>
      <c r="F177" s="38">
        <v>0</v>
      </c>
      <c r="G177" s="18" t="s">
        <v>11</v>
      </c>
    </row>
    <row r="178" spans="1:7" ht="14.1" customHeight="1" x14ac:dyDescent="0.25">
      <c r="A178" s="28" t="s">
        <v>28</v>
      </c>
      <c r="B178" s="18" t="s">
        <v>15</v>
      </c>
      <c r="C178" s="18" t="s">
        <v>25</v>
      </c>
      <c r="D178" s="8">
        <v>0</v>
      </c>
      <c r="E178" s="20">
        <v>0</v>
      </c>
      <c r="F178" s="38">
        <v>0</v>
      </c>
      <c r="G178" s="18" t="s">
        <v>10</v>
      </c>
    </row>
    <row r="179" spans="1:7" ht="14.1" customHeight="1" x14ac:dyDescent="0.25">
      <c r="A179" s="18" t="s">
        <v>28</v>
      </c>
      <c r="B179" s="18" t="s">
        <v>15</v>
      </c>
      <c r="C179" s="18" t="s">
        <v>25</v>
      </c>
      <c r="D179" s="8">
        <v>0</v>
      </c>
      <c r="E179" s="20">
        <f t="shared" si="5"/>
        <v>0</v>
      </c>
      <c r="F179" s="38">
        <v>0</v>
      </c>
      <c r="G179" s="18" t="s">
        <v>11</v>
      </c>
    </row>
    <row r="180" spans="1:7" ht="14.1" customHeight="1" x14ac:dyDescent="0.25">
      <c r="A180" s="28" t="s">
        <v>28</v>
      </c>
      <c r="B180" s="18" t="s">
        <v>16</v>
      </c>
      <c r="C180" s="18" t="s">
        <v>25</v>
      </c>
      <c r="D180" s="8">
        <v>0</v>
      </c>
      <c r="E180" s="20">
        <v>0</v>
      </c>
      <c r="F180" s="38">
        <v>0</v>
      </c>
      <c r="G180" s="18" t="s">
        <v>10</v>
      </c>
    </row>
    <row r="181" spans="1:7" ht="14.1" customHeight="1" x14ac:dyDescent="0.25">
      <c r="A181" s="18" t="s">
        <v>28</v>
      </c>
      <c r="B181" s="18" t="s">
        <v>16</v>
      </c>
      <c r="C181" s="18" t="s">
        <v>25</v>
      </c>
      <c r="D181" s="8">
        <v>0</v>
      </c>
      <c r="E181" s="20">
        <f t="shared" si="5"/>
        <v>0</v>
      </c>
      <c r="F181" s="38">
        <v>0</v>
      </c>
      <c r="G181" s="18" t="s">
        <v>11</v>
      </c>
    </row>
    <row r="182" spans="1:7" ht="14.1" customHeight="1" x14ac:dyDescent="0.25">
      <c r="A182" s="28" t="s">
        <v>28</v>
      </c>
      <c r="B182" s="18" t="s">
        <v>17</v>
      </c>
      <c r="C182" s="18" t="s">
        <v>25</v>
      </c>
      <c r="D182" s="8">
        <v>0</v>
      </c>
      <c r="E182" s="20">
        <v>0</v>
      </c>
      <c r="F182" s="38">
        <v>0</v>
      </c>
      <c r="G182" s="18" t="s">
        <v>10</v>
      </c>
    </row>
    <row r="183" spans="1:7" ht="14.1" customHeight="1" x14ac:dyDescent="0.25">
      <c r="A183" s="18" t="s">
        <v>28</v>
      </c>
      <c r="B183" s="18" t="s">
        <v>17</v>
      </c>
      <c r="C183" s="18" t="s">
        <v>25</v>
      </c>
      <c r="D183" s="8">
        <v>0</v>
      </c>
      <c r="E183" s="20">
        <f t="shared" si="5"/>
        <v>0</v>
      </c>
      <c r="F183" s="38">
        <v>0</v>
      </c>
      <c r="G183" s="18" t="s">
        <v>11</v>
      </c>
    </row>
    <row r="184" spans="1:7" ht="14.1" customHeight="1" x14ac:dyDescent="0.25">
      <c r="A184" s="28" t="s">
        <v>28</v>
      </c>
      <c r="B184" s="18" t="s">
        <v>18</v>
      </c>
      <c r="C184" s="18" t="s">
        <v>25</v>
      </c>
      <c r="D184" s="8">
        <v>0</v>
      </c>
      <c r="E184" s="20">
        <v>0</v>
      </c>
      <c r="F184" s="38">
        <v>0</v>
      </c>
      <c r="G184" s="18" t="s">
        <v>10</v>
      </c>
    </row>
    <row r="185" spans="1:7" ht="14.1" customHeight="1" x14ac:dyDescent="0.25">
      <c r="A185" s="18" t="s">
        <v>28</v>
      </c>
      <c r="B185" s="27" t="s">
        <v>18</v>
      </c>
      <c r="C185" s="18" t="s">
        <v>25</v>
      </c>
      <c r="D185" s="8">
        <v>0</v>
      </c>
      <c r="E185" s="20">
        <f t="shared" si="5"/>
        <v>0</v>
      </c>
      <c r="F185" s="38">
        <v>0</v>
      </c>
      <c r="G185" s="18" t="s">
        <v>11</v>
      </c>
    </row>
    <row r="186" spans="1:7" ht="14.1" customHeight="1" x14ac:dyDescent="0.25">
      <c r="A186" s="28" t="s">
        <v>28</v>
      </c>
      <c r="B186" s="27" t="s">
        <v>19</v>
      </c>
      <c r="C186" s="18" t="s">
        <v>25</v>
      </c>
      <c r="D186" s="8">
        <v>0</v>
      </c>
      <c r="E186" s="20">
        <v>0</v>
      </c>
      <c r="F186" s="38">
        <v>0</v>
      </c>
      <c r="G186" s="18" t="s">
        <v>10</v>
      </c>
    </row>
    <row r="187" spans="1:7" ht="14.1" customHeight="1" x14ac:dyDescent="0.25">
      <c r="A187" s="28" t="s">
        <v>28</v>
      </c>
      <c r="B187" s="27" t="s">
        <v>19</v>
      </c>
      <c r="C187" s="18" t="s">
        <v>25</v>
      </c>
      <c r="D187" s="8">
        <v>0</v>
      </c>
      <c r="E187" s="20">
        <f t="shared" si="5"/>
        <v>0</v>
      </c>
      <c r="F187" s="38">
        <v>0</v>
      </c>
      <c r="G187" s="18" t="s">
        <v>11</v>
      </c>
    </row>
    <row r="188" spans="1:7" ht="14.1" customHeight="1" x14ac:dyDescent="0.25">
      <c r="A188" s="28" t="s">
        <v>28</v>
      </c>
      <c r="B188" s="27" t="s">
        <v>20</v>
      </c>
      <c r="C188" s="18" t="s">
        <v>25</v>
      </c>
      <c r="D188" s="8">
        <v>0</v>
      </c>
      <c r="E188" s="20">
        <v>0</v>
      </c>
      <c r="F188" s="38">
        <v>0</v>
      </c>
      <c r="G188" s="18" t="s">
        <v>10</v>
      </c>
    </row>
    <row r="189" spans="1:7" ht="14.1" customHeight="1" x14ac:dyDescent="0.25">
      <c r="A189" s="28" t="s">
        <v>28</v>
      </c>
      <c r="B189" s="27" t="s">
        <v>20</v>
      </c>
      <c r="C189" s="18" t="s">
        <v>25</v>
      </c>
      <c r="D189" s="8">
        <v>0</v>
      </c>
      <c r="E189" s="20">
        <f t="shared" si="5"/>
        <v>0</v>
      </c>
      <c r="F189" s="38">
        <v>0</v>
      </c>
      <c r="G189" s="18" t="s">
        <v>11</v>
      </c>
    </row>
    <row r="190" spans="1:7" ht="14.1" customHeight="1" x14ac:dyDescent="0.25">
      <c r="A190" s="28" t="s">
        <v>28</v>
      </c>
      <c r="B190" s="27" t="s">
        <v>21</v>
      </c>
      <c r="C190" s="18" t="s">
        <v>25</v>
      </c>
      <c r="D190" s="8">
        <v>0</v>
      </c>
      <c r="E190" s="20">
        <v>0</v>
      </c>
      <c r="F190" s="38">
        <v>0</v>
      </c>
      <c r="G190" s="18" t="s">
        <v>10</v>
      </c>
    </row>
    <row r="191" spans="1:7" ht="14.1" customHeight="1" x14ac:dyDescent="0.25">
      <c r="A191" s="28" t="s">
        <v>28</v>
      </c>
      <c r="B191" s="27" t="s">
        <v>21</v>
      </c>
      <c r="C191" s="18" t="s">
        <v>25</v>
      </c>
      <c r="D191" s="8">
        <v>0</v>
      </c>
      <c r="E191" s="20">
        <f t="shared" si="5"/>
        <v>0</v>
      </c>
      <c r="F191" s="38">
        <v>0</v>
      </c>
      <c r="G191" s="18" t="s">
        <v>11</v>
      </c>
    </row>
    <row r="192" spans="1:7" ht="14.1" customHeight="1" x14ac:dyDescent="0.25">
      <c r="A192" s="28" t="s">
        <v>28</v>
      </c>
      <c r="B192" s="27" t="s">
        <v>22</v>
      </c>
      <c r="C192" s="18" t="s">
        <v>25</v>
      </c>
      <c r="D192" s="8">
        <v>0</v>
      </c>
      <c r="E192" s="20">
        <v>0</v>
      </c>
      <c r="F192" s="38">
        <v>0</v>
      </c>
      <c r="G192" s="18" t="s">
        <v>10</v>
      </c>
    </row>
    <row r="193" spans="1:7" ht="14.1" customHeight="1" x14ac:dyDescent="0.25">
      <c r="A193" s="28" t="s">
        <v>28</v>
      </c>
      <c r="B193" s="27" t="s">
        <v>22</v>
      </c>
      <c r="C193" s="18" t="s">
        <v>25</v>
      </c>
      <c r="D193" s="8">
        <v>0</v>
      </c>
      <c r="E193" s="20">
        <f t="shared" si="5"/>
        <v>0</v>
      </c>
      <c r="F193" s="38">
        <v>0</v>
      </c>
      <c r="G193" s="18" t="s">
        <v>11</v>
      </c>
    </row>
    <row r="194" spans="1:7" ht="14.1" customHeight="1" x14ac:dyDescent="0.25">
      <c r="A194" s="29" t="s">
        <v>29</v>
      </c>
      <c r="B194" s="25" t="s">
        <v>8</v>
      </c>
      <c r="C194" s="25" t="s">
        <v>9</v>
      </c>
      <c r="D194" s="8">
        <v>0.85</v>
      </c>
      <c r="E194" s="39">
        <f t="shared" si="5"/>
        <v>0.68499999999999994</v>
      </c>
      <c r="F194" s="38">
        <f>0.06+0.02+0.085</f>
        <v>0.16500000000000001</v>
      </c>
      <c r="G194" s="18" t="s">
        <v>30</v>
      </c>
    </row>
    <row r="195" spans="1:7" ht="14.1" customHeight="1" x14ac:dyDescent="0.25">
      <c r="A195" s="29" t="s">
        <v>29</v>
      </c>
      <c r="B195" s="26" t="s">
        <v>8</v>
      </c>
      <c r="C195" s="26" t="s">
        <v>9</v>
      </c>
      <c r="D195" s="8">
        <v>0</v>
      </c>
      <c r="E195" s="20">
        <f t="shared" si="5"/>
        <v>0</v>
      </c>
      <c r="F195" s="38">
        <v>0</v>
      </c>
      <c r="G195" s="26" t="s">
        <v>11</v>
      </c>
    </row>
    <row r="196" spans="1:7" ht="14.1" customHeight="1" x14ac:dyDescent="0.25">
      <c r="A196" s="29" t="s">
        <v>29</v>
      </c>
      <c r="B196" s="26" t="s">
        <v>12</v>
      </c>
      <c r="C196" s="26" t="s">
        <v>9</v>
      </c>
      <c r="D196" s="8">
        <v>0.85</v>
      </c>
      <c r="E196" s="39">
        <f t="shared" si="5"/>
        <v>0.45999999999999996</v>
      </c>
      <c r="F196" s="38">
        <f>0.06+0.085+0.245</f>
        <v>0.39</v>
      </c>
      <c r="G196" s="18" t="s">
        <v>30</v>
      </c>
    </row>
    <row r="197" spans="1:7" ht="14.1" customHeight="1" x14ac:dyDescent="0.25">
      <c r="A197" s="29" t="s">
        <v>29</v>
      </c>
      <c r="B197" s="26" t="s">
        <v>12</v>
      </c>
      <c r="C197" s="26" t="s">
        <v>9</v>
      </c>
      <c r="D197" s="8">
        <v>0</v>
      </c>
      <c r="E197" s="20">
        <f t="shared" si="5"/>
        <v>0</v>
      </c>
      <c r="F197" s="38">
        <v>0</v>
      </c>
      <c r="G197" s="26" t="s">
        <v>11</v>
      </c>
    </row>
    <row r="198" spans="1:7" ht="14.1" customHeight="1" x14ac:dyDescent="0.25">
      <c r="A198" s="29" t="s">
        <v>29</v>
      </c>
      <c r="B198" s="26" t="s">
        <v>13</v>
      </c>
      <c r="C198" s="26" t="s">
        <v>9</v>
      </c>
      <c r="D198" s="8">
        <v>0.85</v>
      </c>
      <c r="E198" s="39">
        <f t="shared" si="5"/>
        <v>0.22499999999999998</v>
      </c>
      <c r="F198" s="38">
        <f>0.06+0.085+0.48</f>
        <v>0.625</v>
      </c>
      <c r="G198" s="18" t="s">
        <v>30</v>
      </c>
    </row>
    <row r="199" spans="1:7" ht="14.1" customHeight="1" x14ac:dyDescent="0.25">
      <c r="A199" s="29" t="s">
        <v>29</v>
      </c>
      <c r="B199" s="26" t="s">
        <v>13</v>
      </c>
      <c r="C199" s="26" t="s">
        <v>9</v>
      </c>
      <c r="D199" s="8">
        <v>0</v>
      </c>
      <c r="E199" s="20">
        <f t="shared" si="5"/>
        <v>0</v>
      </c>
      <c r="F199" s="38">
        <v>0</v>
      </c>
      <c r="G199" s="26" t="s">
        <v>11</v>
      </c>
    </row>
    <row r="200" spans="1:7" ht="14.1" customHeight="1" x14ac:dyDescent="0.25">
      <c r="A200" s="29" t="s">
        <v>29</v>
      </c>
      <c r="B200" s="19" t="s">
        <v>14</v>
      </c>
      <c r="C200" s="18" t="s">
        <v>9</v>
      </c>
      <c r="D200" s="8">
        <v>0.85</v>
      </c>
      <c r="E200" s="39">
        <f t="shared" si="5"/>
        <v>0.28999999999999992</v>
      </c>
      <c r="F200" s="38">
        <f>0.085+0.25+0.225</f>
        <v>0.56000000000000005</v>
      </c>
      <c r="G200" s="18" t="s">
        <v>30</v>
      </c>
    </row>
    <row r="201" spans="1:7" ht="14.1" customHeight="1" x14ac:dyDescent="0.25">
      <c r="A201" s="29" t="s">
        <v>29</v>
      </c>
      <c r="B201" s="19" t="s">
        <v>14</v>
      </c>
      <c r="C201" s="18" t="s">
        <v>9</v>
      </c>
      <c r="D201" s="8">
        <v>0</v>
      </c>
      <c r="E201" s="20">
        <f t="shared" si="5"/>
        <v>0</v>
      </c>
      <c r="F201" s="38">
        <v>0</v>
      </c>
      <c r="G201" s="18" t="s">
        <v>11</v>
      </c>
    </row>
    <row r="202" spans="1:7" ht="14.1" customHeight="1" x14ac:dyDescent="0.25">
      <c r="A202" s="29" t="s">
        <v>29</v>
      </c>
      <c r="B202" s="19" t="s">
        <v>15</v>
      </c>
      <c r="C202" s="18" t="s">
        <v>9</v>
      </c>
      <c r="D202" s="8">
        <v>0.85</v>
      </c>
      <c r="E202" s="39">
        <f t="shared" si="5"/>
        <v>0.19999999999999996</v>
      </c>
      <c r="F202" s="38">
        <f>0.085+0.25+0.315</f>
        <v>0.65</v>
      </c>
      <c r="G202" s="18" t="s">
        <v>30</v>
      </c>
    </row>
    <row r="203" spans="1:7" ht="14.1" customHeight="1" x14ac:dyDescent="0.25">
      <c r="A203" s="29" t="s">
        <v>29</v>
      </c>
      <c r="B203" s="19" t="s">
        <v>15</v>
      </c>
      <c r="C203" s="18" t="s">
        <v>9</v>
      </c>
      <c r="D203" s="8">
        <v>0</v>
      </c>
      <c r="E203" s="20">
        <f t="shared" si="5"/>
        <v>0</v>
      </c>
      <c r="F203" s="38">
        <v>0</v>
      </c>
      <c r="G203" s="18" t="s">
        <v>11</v>
      </c>
    </row>
    <row r="204" spans="1:7" ht="14.1" customHeight="1" x14ac:dyDescent="0.25">
      <c r="A204" s="29" t="s">
        <v>29</v>
      </c>
      <c r="B204" s="19" t="s">
        <v>16</v>
      </c>
      <c r="C204" s="18" t="s">
        <v>9</v>
      </c>
      <c r="D204" s="8">
        <v>0.85</v>
      </c>
      <c r="E204" s="39">
        <f t="shared" si="5"/>
        <v>0.47</v>
      </c>
      <c r="F204" s="38">
        <f>0.085+0.25+0.045</f>
        <v>0.38</v>
      </c>
      <c r="G204" s="18" t="s">
        <v>30</v>
      </c>
    </row>
    <row r="205" spans="1:7" ht="14.1" customHeight="1" x14ac:dyDescent="0.25">
      <c r="A205" s="29" t="s">
        <v>29</v>
      </c>
      <c r="B205" s="19" t="s">
        <v>16</v>
      </c>
      <c r="C205" s="18" t="s">
        <v>9</v>
      </c>
      <c r="D205" s="8">
        <v>0</v>
      </c>
      <c r="E205" s="20">
        <f t="shared" si="5"/>
        <v>0</v>
      </c>
      <c r="F205" s="38">
        <v>0</v>
      </c>
      <c r="G205" s="18" t="s">
        <v>11</v>
      </c>
    </row>
    <row r="206" spans="1:7" ht="14.1" customHeight="1" x14ac:dyDescent="0.25">
      <c r="A206" s="29" t="s">
        <v>29</v>
      </c>
      <c r="B206" s="19" t="s">
        <v>17</v>
      </c>
      <c r="C206" s="18" t="s">
        <v>9</v>
      </c>
      <c r="D206" s="8">
        <v>0.85</v>
      </c>
      <c r="E206" s="39">
        <f t="shared" si="5"/>
        <v>0.53</v>
      </c>
      <c r="F206" s="38">
        <f>0.085+0.235</f>
        <v>0.32</v>
      </c>
      <c r="G206" s="18" t="s">
        <v>30</v>
      </c>
    </row>
    <row r="207" spans="1:7" ht="14.1" customHeight="1" x14ac:dyDescent="0.25">
      <c r="A207" s="29" t="s">
        <v>29</v>
      </c>
      <c r="B207" s="19" t="s">
        <v>17</v>
      </c>
      <c r="C207" s="18" t="s">
        <v>9</v>
      </c>
      <c r="D207" s="8">
        <v>0</v>
      </c>
      <c r="E207" s="20">
        <f t="shared" si="5"/>
        <v>0</v>
      </c>
      <c r="F207" s="38">
        <v>0</v>
      </c>
      <c r="G207" s="18" t="s">
        <v>11</v>
      </c>
    </row>
    <row r="208" spans="1:7" ht="14.1" customHeight="1" x14ac:dyDescent="0.25">
      <c r="A208" s="29" t="s">
        <v>29</v>
      </c>
      <c r="B208" s="19" t="s">
        <v>18</v>
      </c>
      <c r="C208" s="18" t="s">
        <v>9</v>
      </c>
      <c r="D208" s="8">
        <v>0.85</v>
      </c>
      <c r="E208" s="39">
        <f t="shared" si="5"/>
        <v>0.75</v>
      </c>
      <c r="F208" s="38">
        <f>0.085+0.015</f>
        <v>0.1</v>
      </c>
      <c r="G208" s="18" t="s">
        <v>30</v>
      </c>
    </row>
    <row r="209" spans="1:7" ht="14.1" customHeight="1" x14ac:dyDescent="0.25">
      <c r="A209" s="29" t="s">
        <v>29</v>
      </c>
      <c r="B209" s="19" t="s">
        <v>18</v>
      </c>
      <c r="C209" s="18" t="s">
        <v>9</v>
      </c>
      <c r="D209" s="8">
        <v>0</v>
      </c>
      <c r="E209" s="20">
        <f t="shared" si="5"/>
        <v>0</v>
      </c>
      <c r="F209" s="38">
        <v>0</v>
      </c>
      <c r="G209" s="18" t="s">
        <v>11</v>
      </c>
    </row>
    <row r="210" spans="1:7" ht="14.1" customHeight="1" x14ac:dyDescent="0.25">
      <c r="A210" s="29" t="s">
        <v>29</v>
      </c>
      <c r="B210" s="19" t="s">
        <v>19</v>
      </c>
      <c r="C210" s="18" t="s">
        <v>9</v>
      </c>
      <c r="D210" s="8">
        <v>0.85</v>
      </c>
      <c r="E210" s="39">
        <f t="shared" si="5"/>
        <v>0.76500000000000001</v>
      </c>
      <c r="F210" s="38">
        <v>8.5000000000000006E-2</v>
      </c>
      <c r="G210" s="18" t="s">
        <v>30</v>
      </c>
    </row>
    <row r="211" spans="1:7" ht="14.1" customHeight="1" x14ac:dyDescent="0.25">
      <c r="A211" s="29" t="s">
        <v>29</v>
      </c>
      <c r="B211" s="19" t="s">
        <v>19</v>
      </c>
      <c r="C211" s="18" t="s">
        <v>9</v>
      </c>
      <c r="D211" s="8">
        <v>0</v>
      </c>
      <c r="E211" s="20">
        <f t="shared" si="5"/>
        <v>0</v>
      </c>
      <c r="F211" s="38">
        <v>0</v>
      </c>
      <c r="G211" s="18" t="s">
        <v>11</v>
      </c>
    </row>
    <row r="212" spans="1:7" ht="14.1" customHeight="1" x14ac:dyDescent="0.25">
      <c r="A212" s="29" t="s">
        <v>29</v>
      </c>
      <c r="B212" s="19" t="s">
        <v>20</v>
      </c>
      <c r="C212" s="18" t="s">
        <v>9</v>
      </c>
      <c r="D212" s="8">
        <v>0.85</v>
      </c>
      <c r="E212" s="39">
        <f t="shared" si="5"/>
        <v>0.76500000000000001</v>
      </c>
      <c r="F212" s="38">
        <v>8.5000000000000006E-2</v>
      </c>
      <c r="G212" s="18" t="s">
        <v>30</v>
      </c>
    </row>
    <row r="213" spans="1:7" ht="14.1" customHeight="1" x14ac:dyDescent="0.25">
      <c r="A213" s="29" t="s">
        <v>29</v>
      </c>
      <c r="B213" s="19" t="s">
        <v>20</v>
      </c>
      <c r="C213" s="18" t="s">
        <v>9</v>
      </c>
      <c r="D213" s="8">
        <v>0</v>
      </c>
      <c r="E213" s="20">
        <f t="shared" si="5"/>
        <v>0</v>
      </c>
      <c r="F213" s="38">
        <v>0</v>
      </c>
      <c r="G213" s="18" t="s">
        <v>11</v>
      </c>
    </row>
    <row r="214" spans="1:7" ht="14.1" customHeight="1" x14ac:dyDescent="0.25">
      <c r="A214" s="29" t="s">
        <v>29</v>
      </c>
      <c r="B214" s="19" t="s">
        <v>21</v>
      </c>
      <c r="C214" s="18" t="s">
        <v>9</v>
      </c>
      <c r="D214" s="8">
        <v>0.85</v>
      </c>
      <c r="E214" s="39">
        <f t="shared" si="5"/>
        <v>0.76500000000000001</v>
      </c>
      <c r="F214" s="38">
        <v>8.5000000000000006E-2</v>
      </c>
      <c r="G214" s="18" t="s">
        <v>30</v>
      </c>
    </row>
    <row r="215" spans="1:7" ht="14.1" customHeight="1" x14ac:dyDescent="0.25">
      <c r="A215" s="29" t="s">
        <v>29</v>
      </c>
      <c r="B215" s="19" t="s">
        <v>21</v>
      </c>
      <c r="C215" s="18" t="s">
        <v>9</v>
      </c>
      <c r="D215" s="8">
        <v>0</v>
      </c>
      <c r="E215" s="20">
        <f t="shared" si="5"/>
        <v>0</v>
      </c>
      <c r="F215" s="38">
        <v>0</v>
      </c>
      <c r="G215" s="18" t="s">
        <v>11</v>
      </c>
    </row>
    <row r="216" spans="1:7" ht="14.1" customHeight="1" x14ac:dyDescent="0.25">
      <c r="A216" s="29" t="s">
        <v>29</v>
      </c>
      <c r="B216" s="19" t="s">
        <v>22</v>
      </c>
      <c r="C216" s="18" t="s">
        <v>9</v>
      </c>
      <c r="D216" s="8">
        <v>0.85</v>
      </c>
      <c r="E216" s="39">
        <f t="shared" si="5"/>
        <v>0.755</v>
      </c>
      <c r="F216" s="40">
        <f>0.085+0.01</f>
        <v>9.5000000000000001E-2</v>
      </c>
      <c r="G216" s="18" t="s">
        <v>30</v>
      </c>
    </row>
    <row r="217" spans="1:7" ht="14.1" customHeight="1" x14ac:dyDescent="0.25">
      <c r="A217" s="29" t="s">
        <v>29</v>
      </c>
      <c r="B217" s="19" t="s">
        <v>22</v>
      </c>
      <c r="C217" s="18" t="s">
        <v>9</v>
      </c>
      <c r="D217" s="8">
        <v>0</v>
      </c>
      <c r="E217" s="20">
        <f t="shared" si="5"/>
        <v>0</v>
      </c>
      <c r="F217" s="38">
        <v>0</v>
      </c>
      <c r="G217" s="18" t="s">
        <v>11</v>
      </c>
    </row>
    <row r="219" spans="1:7" ht="26.1" customHeight="1" x14ac:dyDescent="0.25">
      <c r="A219" s="46" t="s">
        <v>31</v>
      </c>
      <c r="B219" s="46"/>
      <c r="C219" s="46"/>
      <c r="D219" s="46"/>
      <c r="E219" s="46"/>
      <c r="F219" s="47"/>
      <c r="G219" s="46"/>
    </row>
    <row r="220" spans="1:7" ht="14.1" customHeight="1" x14ac:dyDescent="0.25">
      <c r="A220" s="46" t="s">
        <v>32</v>
      </c>
      <c r="B220" s="46"/>
      <c r="C220" s="46"/>
      <c r="D220" s="46"/>
      <c r="E220" s="46"/>
      <c r="F220" s="47"/>
      <c r="G220" s="46"/>
    </row>
  </sheetData>
  <autoFilter ref="A1:G217"/>
  <mergeCells count="2">
    <mergeCell ref="A219:G219"/>
    <mergeCell ref="A220:G22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7"/>
  <sheetViews>
    <sheetView workbookViewId="0">
      <selection activeCell="F1" sqref="F1:F1048576"/>
    </sheetView>
  </sheetViews>
  <sheetFormatPr defaultRowHeight="15" x14ac:dyDescent="0.25"/>
  <cols>
    <col min="1" max="1" width="28.140625" customWidth="1"/>
    <col min="2" max="2" width="15.42578125" bestFit="1" customWidth="1"/>
    <col min="3" max="3" width="10.85546875" customWidth="1"/>
    <col min="4" max="4" width="20" style="21" customWidth="1"/>
    <col min="5" max="5" width="18.5703125" customWidth="1"/>
    <col min="6" max="6" width="19.140625" customWidth="1"/>
    <col min="7" max="7" width="18" customWidth="1"/>
  </cols>
  <sheetData>
    <row r="1" spans="1:7" ht="30" x14ac:dyDescent="0.25">
      <c r="A1" s="4" t="s">
        <v>0</v>
      </c>
      <c r="B1" s="4" t="s">
        <v>1</v>
      </c>
      <c r="C1" s="4" t="s">
        <v>2</v>
      </c>
      <c r="D1" s="23" t="s">
        <v>3</v>
      </c>
      <c r="E1" s="4" t="s">
        <v>33</v>
      </c>
      <c r="F1" s="4" t="s">
        <v>5</v>
      </c>
      <c r="G1" s="4" t="s">
        <v>6</v>
      </c>
    </row>
    <row r="2" spans="1:7" ht="14.45" customHeight="1" x14ac:dyDescent="0.25">
      <c r="A2" s="3" t="s">
        <v>34</v>
      </c>
      <c r="B2" s="19" t="s">
        <v>8</v>
      </c>
      <c r="C2" s="3" t="s">
        <v>9</v>
      </c>
      <c r="D2" s="34">
        <v>281</v>
      </c>
      <c r="E2" s="10">
        <f>D2-F2</f>
        <v>177.1</v>
      </c>
      <c r="F2" s="11">
        <v>103.9</v>
      </c>
      <c r="G2" s="3" t="s">
        <v>10</v>
      </c>
    </row>
    <row r="3" spans="1:7" x14ac:dyDescent="0.25">
      <c r="A3" s="3" t="s">
        <v>34</v>
      </c>
      <c r="B3" s="19" t="s">
        <v>8</v>
      </c>
      <c r="C3" s="3" t="s">
        <v>9</v>
      </c>
      <c r="D3" s="34">
        <v>0</v>
      </c>
      <c r="E3" s="10">
        <f t="shared" ref="E3:E7" si="0">D3-F3</f>
        <v>0</v>
      </c>
      <c r="F3" s="11">
        <v>0</v>
      </c>
      <c r="G3" s="3" t="s">
        <v>11</v>
      </c>
    </row>
    <row r="4" spans="1:7" x14ac:dyDescent="0.25">
      <c r="A4" s="3" t="s">
        <v>34</v>
      </c>
      <c r="B4" s="19" t="s">
        <v>12</v>
      </c>
      <c r="C4" s="3" t="s">
        <v>9</v>
      </c>
      <c r="D4" s="34">
        <v>281</v>
      </c>
      <c r="E4" s="10">
        <f t="shared" si="0"/>
        <v>177.1</v>
      </c>
      <c r="F4" s="11">
        <v>103.9</v>
      </c>
      <c r="G4" s="3" t="s">
        <v>10</v>
      </c>
    </row>
    <row r="5" spans="1:7" x14ac:dyDescent="0.25">
      <c r="A5" s="3" t="s">
        <v>34</v>
      </c>
      <c r="B5" s="19" t="s">
        <v>12</v>
      </c>
      <c r="C5" s="3" t="s">
        <v>9</v>
      </c>
      <c r="D5" s="34">
        <v>0</v>
      </c>
      <c r="E5" s="10">
        <f t="shared" si="0"/>
        <v>0</v>
      </c>
      <c r="F5" s="11">
        <v>0</v>
      </c>
      <c r="G5" s="3" t="s">
        <v>11</v>
      </c>
    </row>
    <row r="6" spans="1:7" ht="16.5" customHeight="1" x14ac:dyDescent="0.25">
      <c r="A6" s="3" t="s">
        <v>34</v>
      </c>
      <c r="B6" s="19" t="s">
        <v>13</v>
      </c>
      <c r="C6" s="3" t="s">
        <v>9</v>
      </c>
      <c r="D6" s="34">
        <v>281</v>
      </c>
      <c r="E6" s="10">
        <f t="shared" si="0"/>
        <v>175.60550000000001</v>
      </c>
      <c r="F6" s="11">
        <f>103.9+1.4945</f>
        <v>105.39450000000001</v>
      </c>
      <c r="G6" s="3" t="s">
        <v>10</v>
      </c>
    </row>
    <row r="7" spans="1:7" ht="15.95" customHeight="1" x14ac:dyDescent="0.25">
      <c r="A7" s="3" t="s">
        <v>34</v>
      </c>
      <c r="B7" s="19" t="s">
        <v>13</v>
      </c>
      <c r="C7" s="3" t="s">
        <v>9</v>
      </c>
      <c r="D7" s="34">
        <v>0</v>
      </c>
      <c r="E7" s="10">
        <f t="shared" si="0"/>
        <v>0</v>
      </c>
      <c r="F7" s="11">
        <v>0</v>
      </c>
      <c r="G7" s="3" t="s">
        <v>11</v>
      </c>
    </row>
    <row r="8" spans="1:7" ht="14.45" customHeight="1" x14ac:dyDescent="0.25">
      <c r="A8" s="3" t="s">
        <v>34</v>
      </c>
      <c r="B8" s="9" t="s">
        <v>14</v>
      </c>
      <c r="C8" s="3" t="s">
        <v>9</v>
      </c>
      <c r="D8" s="34">
        <v>281</v>
      </c>
      <c r="E8" s="10">
        <f>D8-F8</f>
        <v>177.07729999999998</v>
      </c>
      <c r="F8" s="11">
        <f>103.9+0.01132+0.01138</f>
        <v>103.92270000000001</v>
      </c>
      <c r="G8" s="3" t="s">
        <v>10</v>
      </c>
    </row>
    <row r="9" spans="1:7" x14ac:dyDescent="0.25">
      <c r="A9" s="3" t="s">
        <v>34</v>
      </c>
      <c r="B9" s="9" t="s">
        <v>14</v>
      </c>
      <c r="C9" s="3" t="s">
        <v>9</v>
      </c>
      <c r="D9" s="34">
        <v>0</v>
      </c>
      <c r="E9" s="10">
        <f t="shared" ref="E9:E91" si="1">D9-F9</f>
        <v>0</v>
      </c>
      <c r="F9" s="11">
        <v>0</v>
      </c>
      <c r="G9" s="3" t="s">
        <v>11</v>
      </c>
    </row>
    <row r="10" spans="1:7" x14ac:dyDescent="0.25">
      <c r="A10" s="3" t="s">
        <v>34</v>
      </c>
      <c r="B10" s="9" t="s">
        <v>15</v>
      </c>
      <c r="C10" s="3" t="s">
        <v>9</v>
      </c>
      <c r="D10" s="34">
        <v>281</v>
      </c>
      <c r="E10" s="10">
        <f t="shared" si="1"/>
        <v>177.08875</v>
      </c>
      <c r="F10" s="11">
        <f>103.9+0.01125</f>
        <v>103.91125000000001</v>
      </c>
      <c r="G10" s="3" t="s">
        <v>10</v>
      </c>
    </row>
    <row r="11" spans="1:7" x14ac:dyDescent="0.25">
      <c r="A11" s="3" t="s">
        <v>34</v>
      </c>
      <c r="B11" s="9" t="s">
        <v>15</v>
      </c>
      <c r="C11" s="3" t="s">
        <v>9</v>
      </c>
      <c r="D11" s="34">
        <v>0</v>
      </c>
      <c r="E11" s="10">
        <f t="shared" si="1"/>
        <v>0</v>
      </c>
      <c r="F11" s="11">
        <v>0</v>
      </c>
      <c r="G11" s="3" t="s">
        <v>11</v>
      </c>
    </row>
    <row r="12" spans="1:7" ht="16.5" customHeight="1" x14ac:dyDescent="0.25">
      <c r="A12" s="3" t="s">
        <v>34</v>
      </c>
      <c r="B12" s="9" t="s">
        <v>16</v>
      </c>
      <c r="C12" s="3" t="s">
        <v>9</v>
      </c>
      <c r="D12" s="34">
        <v>281</v>
      </c>
      <c r="E12" s="10">
        <f t="shared" si="1"/>
        <v>175.851428</v>
      </c>
      <c r="F12" s="11">
        <f>103.9+1.248572</f>
        <v>105.148572</v>
      </c>
      <c r="G12" s="3" t="s">
        <v>10</v>
      </c>
    </row>
    <row r="13" spans="1:7" ht="15.95" customHeight="1" x14ac:dyDescent="0.25">
      <c r="A13" s="3" t="s">
        <v>34</v>
      </c>
      <c r="B13" s="9" t="s">
        <v>16</v>
      </c>
      <c r="C13" s="3" t="s">
        <v>9</v>
      </c>
      <c r="D13" s="34">
        <v>0</v>
      </c>
      <c r="E13" s="10">
        <f t="shared" si="1"/>
        <v>0</v>
      </c>
      <c r="F13" s="11">
        <v>0</v>
      </c>
      <c r="G13" s="3" t="s">
        <v>11</v>
      </c>
    </row>
    <row r="14" spans="1:7" x14ac:dyDescent="0.25">
      <c r="A14" s="3" t="s">
        <v>34</v>
      </c>
      <c r="B14" s="9" t="s">
        <v>17</v>
      </c>
      <c r="C14" s="3" t="s">
        <v>9</v>
      </c>
      <c r="D14" s="34">
        <v>281</v>
      </c>
      <c r="E14" s="10">
        <f t="shared" si="1"/>
        <v>177.1</v>
      </c>
      <c r="F14" s="11">
        <f>103.9</f>
        <v>103.9</v>
      </c>
      <c r="G14" s="3" t="s">
        <v>10</v>
      </c>
    </row>
    <row r="15" spans="1:7" x14ac:dyDescent="0.25">
      <c r="A15" s="3" t="s">
        <v>34</v>
      </c>
      <c r="B15" s="9" t="s">
        <v>17</v>
      </c>
      <c r="C15" s="3" t="s">
        <v>9</v>
      </c>
      <c r="D15" s="34">
        <v>0</v>
      </c>
      <c r="E15" s="10">
        <f t="shared" si="1"/>
        <v>0</v>
      </c>
      <c r="F15" s="11">
        <v>0</v>
      </c>
      <c r="G15" s="3" t="s">
        <v>11</v>
      </c>
    </row>
    <row r="16" spans="1:7" x14ac:dyDescent="0.25">
      <c r="A16" s="3" t="s">
        <v>34</v>
      </c>
      <c r="B16" s="9" t="s">
        <v>18</v>
      </c>
      <c r="C16" s="3" t="s">
        <v>9</v>
      </c>
      <c r="D16" s="34">
        <v>281</v>
      </c>
      <c r="E16" s="10">
        <f t="shared" si="1"/>
        <v>177.1</v>
      </c>
      <c r="F16" s="11">
        <v>103.9</v>
      </c>
      <c r="G16" s="3" t="s">
        <v>10</v>
      </c>
    </row>
    <row r="17" spans="1:7" x14ac:dyDescent="0.25">
      <c r="A17" s="3" t="s">
        <v>34</v>
      </c>
      <c r="B17" s="9" t="s">
        <v>18</v>
      </c>
      <c r="C17" s="3" t="s">
        <v>9</v>
      </c>
      <c r="D17" s="34">
        <v>0</v>
      </c>
      <c r="E17" s="10">
        <f t="shared" si="1"/>
        <v>0</v>
      </c>
      <c r="F17" s="11">
        <v>0</v>
      </c>
      <c r="G17" s="3" t="s">
        <v>11</v>
      </c>
    </row>
    <row r="18" spans="1:7" x14ac:dyDescent="0.25">
      <c r="A18" s="3" t="s">
        <v>34</v>
      </c>
      <c r="B18" s="9" t="s">
        <v>19</v>
      </c>
      <c r="C18" s="3" t="s">
        <v>9</v>
      </c>
      <c r="D18" s="34">
        <v>281</v>
      </c>
      <c r="E18" s="10">
        <f t="shared" si="1"/>
        <v>177.1</v>
      </c>
      <c r="F18" s="11">
        <v>103.9</v>
      </c>
      <c r="G18" s="3" t="s">
        <v>10</v>
      </c>
    </row>
    <row r="19" spans="1:7" x14ac:dyDescent="0.25">
      <c r="A19" s="3" t="s">
        <v>34</v>
      </c>
      <c r="B19" s="9" t="s">
        <v>19</v>
      </c>
      <c r="C19" s="3" t="s">
        <v>9</v>
      </c>
      <c r="D19" s="34">
        <v>0</v>
      </c>
      <c r="E19" s="10">
        <f t="shared" si="1"/>
        <v>0</v>
      </c>
      <c r="F19" s="11">
        <v>0</v>
      </c>
      <c r="G19" s="3" t="s">
        <v>11</v>
      </c>
    </row>
    <row r="20" spans="1:7" x14ac:dyDescent="0.25">
      <c r="A20" s="3" t="s">
        <v>34</v>
      </c>
      <c r="B20" s="9" t="s">
        <v>20</v>
      </c>
      <c r="C20" s="3" t="s">
        <v>9</v>
      </c>
      <c r="D20" s="34">
        <v>281</v>
      </c>
      <c r="E20" s="10">
        <f t="shared" si="1"/>
        <v>177.1</v>
      </c>
      <c r="F20" s="11">
        <v>103.9</v>
      </c>
      <c r="G20" s="3" t="s">
        <v>10</v>
      </c>
    </row>
    <row r="21" spans="1:7" x14ac:dyDescent="0.25">
      <c r="A21" s="3" t="s">
        <v>34</v>
      </c>
      <c r="B21" s="9" t="s">
        <v>20</v>
      </c>
      <c r="C21" s="3" t="s">
        <v>9</v>
      </c>
      <c r="D21" s="34">
        <v>0</v>
      </c>
      <c r="E21" s="10">
        <f t="shared" si="1"/>
        <v>0</v>
      </c>
      <c r="F21" s="11">
        <v>0</v>
      </c>
      <c r="G21" s="3" t="s">
        <v>11</v>
      </c>
    </row>
    <row r="22" spans="1:7" x14ac:dyDescent="0.25">
      <c r="A22" s="3" t="s">
        <v>34</v>
      </c>
      <c r="B22" s="9" t="s">
        <v>21</v>
      </c>
      <c r="C22" s="3" t="s">
        <v>9</v>
      </c>
      <c r="D22" s="34">
        <v>281</v>
      </c>
      <c r="E22" s="10">
        <f t="shared" si="1"/>
        <v>177.1</v>
      </c>
      <c r="F22" s="11">
        <v>103.9</v>
      </c>
      <c r="G22" s="3" t="s">
        <v>10</v>
      </c>
    </row>
    <row r="23" spans="1:7" x14ac:dyDescent="0.25">
      <c r="A23" s="3" t="s">
        <v>34</v>
      </c>
      <c r="B23" s="9" t="s">
        <v>21</v>
      </c>
      <c r="C23" s="3" t="s">
        <v>9</v>
      </c>
      <c r="D23" s="34">
        <v>0</v>
      </c>
      <c r="E23" s="10">
        <f t="shared" si="1"/>
        <v>0</v>
      </c>
      <c r="F23" s="11">
        <v>0</v>
      </c>
      <c r="G23" s="3" t="s">
        <v>11</v>
      </c>
    </row>
    <row r="24" spans="1:7" x14ac:dyDescent="0.25">
      <c r="A24" s="3" t="s">
        <v>34</v>
      </c>
      <c r="B24" s="9" t="s">
        <v>22</v>
      </c>
      <c r="C24" s="3" t="s">
        <v>9</v>
      </c>
      <c r="D24" s="34">
        <v>281</v>
      </c>
      <c r="E24" s="10">
        <f t="shared" si="1"/>
        <v>177.1</v>
      </c>
      <c r="F24" s="11">
        <v>103.9</v>
      </c>
      <c r="G24" s="3" t="s">
        <v>10</v>
      </c>
    </row>
    <row r="25" spans="1:7" x14ac:dyDescent="0.25">
      <c r="A25" s="3" t="s">
        <v>34</v>
      </c>
      <c r="B25" s="9" t="s">
        <v>22</v>
      </c>
      <c r="C25" s="3" t="s">
        <v>9</v>
      </c>
      <c r="D25" s="34">
        <v>0</v>
      </c>
      <c r="E25" s="10">
        <f t="shared" si="1"/>
        <v>0</v>
      </c>
      <c r="F25" s="11">
        <v>0</v>
      </c>
      <c r="G25" s="3" t="s">
        <v>11</v>
      </c>
    </row>
    <row r="26" spans="1:7" x14ac:dyDescent="0.25">
      <c r="A26" s="3" t="s">
        <v>34</v>
      </c>
      <c r="B26" s="19" t="s">
        <v>8</v>
      </c>
      <c r="C26" s="3" t="s">
        <v>25</v>
      </c>
      <c r="D26" s="16">
        <v>0</v>
      </c>
      <c r="E26" s="10">
        <f t="shared" ref="E26:E31" si="2">D26-F26</f>
        <v>0</v>
      </c>
      <c r="F26" s="11">
        <v>0</v>
      </c>
      <c r="G26" s="3" t="s">
        <v>10</v>
      </c>
    </row>
    <row r="27" spans="1:7" x14ac:dyDescent="0.25">
      <c r="A27" s="18" t="s">
        <v>34</v>
      </c>
      <c r="B27" s="19" t="s">
        <v>8</v>
      </c>
      <c r="C27" s="18" t="s">
        <v>25</v>
      </c>
      <c r="D27" s="34">
        <v>281</v>
      </c>
      <c r="E27" s="20">
        <f t="shared" si="2"/>
        <v>281</v>
      </c>
      <c r="F27" s="11">
        <v>0</v>
      </c>
      <c r="G27" s="18" t="s">
        <v>35</v>
      </c>
    </row>
    <row r="28" spans="1:7" x14ac:dyDescent="0.25">
      <c r="A28" s="18" t="s">
        <v>34</v>
      </c>
      <c r="B28" s="19" t="s">
        <v>12</v>
      </c>
      <c r="C28" s="18" t="s">
        <v>25</v>
      </c>
      <c r="D28" s="16">
        <v>0</v>
      </c>
      <c r="E28" s="20">
        <f t="shared" si="2"/>
        <v>0</v>
      </c>
      <c r="F28" s="11">
        <v>0</v>
      </c>
      <c r="G28" s="18" t="s">
        <v>10</v>
      </c>
    </row>
    <row r="29" spans="1:7" x14ac:dyDescent="0.25">
      <c r="A29" s="18" t="s">
        <v>34</v>
      </c>
      <c r="B29" s="19" t="s">
        <v>12</v>
      </c>
      <c r="C29" s="18" t="s">
        <v>25</v>
      </c>
      <c r="D29" s="34">
        <v>281</v>
      </c>
      <c r="E29" s="20">
        <f t="shared" si="2"/>
        <v>281</v>
      </c>
      <c r="F29" s="11">
        <v>0</v>
      </c>
      <c r="G29" s="18" t="s">
        <v>35</v>
      </c>
    </row>
    <row r="30" spans="1:7" ht="15.6" customHeight="1" x14ac:dyDescent="0.25">
      <c r="A30" s="18" t="s">
        <v>34</v>
      </c>
      <c r="B30" s="19" t="s">
        <v>13</v>
      </c>
      <c r="C30" s="18" t="s">
        <v>25</v>
      </c>
      <c r="D30" s="16">
        <v>0</v>
      </c>
      <c r="E30" s="20">
        <f t="shared" si="2"/>
        <v>0</v>
      </c>
      <c r="F30" s="11">
        <v>0</v>
      </c>
      <c r="G30" s="18" t="s">
        <v>10</v>
      </c>
    </row>
    <row r="31" spans="1:7" ht="14.1" customHeight="1" x14ac:dyDescent="0.25">
      <c r="A31" s="18" t="s">
        <v>34</v>
      </c>
      <c r="B31" s="19" t="s">
        <v>13</v>
      </c>
      <c r="C31" s="18" t="s">
        <v>25</v>
      </c>
      <c r="D31" s="34">
        <v>281</v>
      </c>
      <c r="E31" s="20">
        <f t="shared" si="2"/>
        <v>281</v>
      </c>
      <c r="F31" s="11">
        <v>0</v>
      </c>
      <c r="G31" s="18" t="s">
        <v>35</v>
      </c>
    </row>
    <row r="32" spans="1:7" x14ac:dyDescent="0.25">
      <c r="A32" s="18" t="s">
        <v>34</v>
      </c>
      <c r="B32" s="18" t="s">
        <v>14</v>
      </c>
      <c r="C32" s="18" t="s">
        <v>25</v>
      </c>
      <c r="D32" s="16">
        <v>0</v>
      </c>
      <c r="E32" s="20">
        <f t="shared" si="1"/>
        <v>0</v>
      </c>
      <c r="F32" s="11">
        <v>0</v>
      </c>
      <c r="G32" s="18" t="s">
        <v>10</v>
      </c>
    </row>
    <row r="33" spans="1:7" x14ac:dyDescent="0.25">
      <c r="A33" s="18" t="s">
        <v>34</v>
      </c>
      <c r="B33" s="18" t="s">
        <v>14</v>
      </c>
      <c r="C33" s="18" t="s">
        <v>25</v>
      </c>
      <c r="D33" s="34">
        <v>281</v>
      </c>
      <c r="E33" s="20">
        <f t="shared" si="1"/>
        <v>281</v>
      </c>
      <c r="F33" s="11">
        <v>0</v>
      </c>
      <c r="G33" s="18" t="s">
        <v>35</v>
      </c>
    </row>
    <row r="34" spans="1:7" x14ac:dyDescent="0.25">
      <c r="A34" s="18" t="s">
        <v>34</v>
      </c>
      <c r="B34" s="18" t="s">
        <v>15</v>
      </c>
      <c r="C34" s="18" t="s">
        <v>25</v>
      </c>
      <c r="D34" s="16">
        <v>0</v>
      </c>
      <c r="E34" s="20">
        <f t="shared" si="1"/>
        <v>0</v>
      </c>
      <c r="F34" s="11">
        <v>0</v>
      </c>
      <c r="G34" s="18" t="s">
        <v>10</v>
      </c>
    </row>
    <row r="35" spans="1:7" x14ac:dyDescent="0.25">
      <c r="A35" s="18" t="s">
        <v>34</v>
      </c>
      <c r="B35" s="18" t="s">
        <v>15</v>
      </c>
      <c r="C35" s="18" t="s">
        <v>25</v>
      </c>
      <c r="D35" s="34">
        <v>281</v>
      </c>
      <c r="E35" s="20">
        <f t="shared" si="1"/>
        <v>281</v>
      </c>
      <c r="F35" s="11">
        <v>0</v>
      </c>
      <c r="G35" s="18" t="s">
        <v>35</v>
      </c>
    </row>
    <row r="36" spans="1:7" ht="15.6" customHeight="1" x14ac:dyDescent="0.25">
      <c r="A36" s="18" t="s">
        <v>34</v>
      </c>
      <c r="B36" s="18" t="s">
        <v>16</v>
      </c>
      <c r="C36" s="18" t="s">
        <v>25</v>
      </c>
      <c r="D36" s="16">
        <v>0</v>
      </c>
      <c r="E36" s="20">
        <f t="shared" si="1"/>
        <v>0</v>
      </c>
      <c r="F36" s="11">
        <v>0</v>
      </c>
      <c r="G36" s="18" t="s">
        <v>10</v>
      </c>
    </row>
    <row r="37" spans="1:7" ht="14.1" customHeight="1" x14ac:dyDescent="0.25">
      <c r="A37" s="18" t="s">
        <v>34</v>
      </c>
      <c r="B37" s="18" t="s">
        <v>16</v>
      </c>
      <c r="C37" s="18" t="s">
        <v>25</v>
      </c>
      <c r="D37" s="34">
        <v>281</v>
      </c>
      <c r="E37" s="20">
        <f t="shared" si="1"/>
        <v>281</v>
      </c>
      <c r="F37" s="11">
        <v>0</v>
      </c>
      <c r="G37" s="18" t="s">
        <v>35</v>
      </c>
    </row>
    <row r="38" spans="1:7" x14ac:dyDescent="0.25">
      <c r="A38" s="18" t="s">
        <v>34</v>
      </c>
      <c r="B38" s="18" t="s">
        <v>17</v>
      </c>
      <c r="C38" s="18" t="s">
        <v>25</v>
      </c>
      <c r="D38" s="16">
        <v>0</v>
      </c>
      <c r="E38" s="20">
        <f t="shared" si="1"/>
        <v>0</v>
      </c>
      <c r="F38" s="11">
        <v>0</v>
      </c>
      <c r="G38" s="18" t="s">
        <v>10</v>
      </c>
    </row>
    <row r="39" spans="1:7" x14ac:dyDescent="0.25">
      <c r="A39" s="18" t="s">
        <v>34</v>
      </c>
      <c r="B39" s="18" t="s">
        <v>17</v>
      </c>
      <c r="C39" s="18" t="s">
        <v>25</v>
      </c>
      <c r="D39" s="34">
        <v>281</v>
      </c>
      <c r="E39" s="20">
        <f t="shared" si="1"/>
        <v>281</v>
      </c>
      <c r="F39" s="11">
        <v>0</v>
      </c>
      <c r="G39" s="18" t="s">
        <v>35</v>
      </c>
    </row>
    <row r="40" spans="1:7" x14ac:dyDescent="0.25">
      <c r="A40" s="18" t="s">
        <v>34</v>
      </c>
      <c r="B40" s="18" t="s">
        <v>18</v>
      </c>
      <c r="C40" s="18" t="s">
        <v>25</v>
      </c>
      <c r="D40" s="16">
        <v>0</v>
      </c>
      <c r="E40" s="20">
        <f t="shared" si="1"/>
        <v>0</v>
      </c>
      <c r="F40" s="11">
        <v>0</v>
      </c>
      <c r="G40" s="18" t="s">
        <v>10</v>
      </c>
    </row>
    <row r="41" spans="1:7" x14ac:dyDescent="0.25">
      <c r="A41" s="18" t="s">
        <v>34</v>
      </c>
      <c r="B41" s="27" t="s">
        <v>18</v>
      </c>
      <c r="C41" s="18" t="s">
        <v>25</v>
      </c>
      <c r="D41" s="34">
        <v>281</v>
      </c>
      <c r="E41" s="20">
        <f t="shared" si="1"/>
        <v>281</v>
      </c>
      <c r="F41" s="11">
        <v>0</v>
      </c>
      <c r="G41" s="18" t="s">
        <v>35</v>
      </c>
    </row>
    <row r="42" spans="1:7" x14ac:dyDescent="0.25">
      <c r="A42" s="18" t="s">
        <v>34</v>
      </c>
      <c r="B42" s="27" t="s">
        <v>19</v>
      </c>
      <c r="C42" s="18" t="s">
        <v>25</v>
      </c>
      <c r="D42" s="16">
        <v>0</v>
      </c>
      <c r="E42" s="20">
        <f t="shared" si="1"/>
        <v>0</v>
      </c>
      <c r="F42" s="11">
        <v>0</v>
      </c>
      <c r="G42" s="18" t="s">
        <v>10</v>
      </c>
    </row>
    <row r="43" spans="1:7" x14ac:dyDescent="0.25">
      <c r="A43" s="18" t="s">
        <v>34</v>
      </c>
      <c r="B43" s="27" t="s">
        <v>19</v>
      </c>
      <c r="C43" s="18" t="s">
        <v>25</v>
      </c>
      <c r="D43" s="34">
        <v>281</v>
      </c>
      <c r="E43" s="20">
        <f t="shared" si="1"/>
        <v>281</v>
      </c>
      <c r="F43" s="11">
        <v>0</v>
      </c>
      <c r="G43" s="18" t="s">
        <v>35</v>
      </c>
    </row>
    <row r="44" spans="1:7" x14ac:dyDescent="0.25">
      <c r="A44" s="18" t="s">
        <v>34</v>
      </c>
      <c r="B44" s="27" t="s">
        <v>20</v>
      </c>
      <c r="C44" s="18" t="s">
        <v>25</v>
      </c>
      <c r="D44" s="16">
        <v>0</v>
      </c>
      <c r="E44" s="20">
        <f t="shared" si="1"/>
        <v>0</v>
      </c>
      <c r="F44" s="11">
        <v>0</v>
      </c>
      <c r="G44" s="18" t="s">
        <v>10</v>
      </c>
    </row>
    <row r="45" spans="1:7" x14ac:dyDescent="0.25">
      <c r="A45" s="18" t="s">
        <v>34</v>
      </c>
      <c r="B45" s="27" t="s">
        <v>20</v>
      </c>
      <c r="C45" s="18" t="s">
        <v>25</v>
      </c>
      <c r="D45" s="34">
        <v>281</v>
      </c>
      <c r="E45" s="20">
        <f t="shared" si="1"/>
        <v>281</v>
      </c>
      <c r="F45" s="11">
        <v>0</v>
      </c>
      <c r="G45" s="18" t="s">
        <v>35</v>
      </c>
    </row>
    <row r="46" spans="1:7" x14ac:dyDescent="0.25">
      <c r="A46" s="18" t="s">
        <v>34</v>
      </c>
      <c r="B46" s="27" t="s">
        <v>21</v>
      </c>
      <c r="C46" s="18" t="s">
        <v>25</v>
      </c>
      <c r="D46" s="16">
        <v>0</v>
      </c>
      <c r="E46" s="20">
        <f t="shared" si="1"/>
        <v>0</v>
      </c>
      <c r="F46" s="11">
        <v>0</v>
      </c>
      <c r="G46" s="18" t="s">
        <v>10</v>
      </c>
    </row>
    <row r="47" spans="1:7" x14ac:dyDescent="0.25">
      <c r="A47" s="18" t="s">
        <v>34</v>
      </c>
      <c r="B47" s="27" t="s">
        <v>21</v>
      </c>
      <c r="C47" s="18" t="s">
        <v>25</v>
      </c>
      <c r="D47" s="34">
        <v>281</v>
      </c>
      <c r="E47" s="20">
        <f t="shared" si="1"/>
        <v>281</v>
      </c>
      <c r="F47" s="11">
        <v>0</v>
      </c>
      <c r="G47" s="18" t="s">
        <v>35</v>
      </c>
    </row>
    <row r="48" spans="1:7" x14ac:dyDescent="0.25">
      <c r="A48" s="18" t="s">
        <v>34</v>
      </c>
      <c r="B48" s="27" t="s">
        <v>22</v>
      </c>
      <c r="C48" s="18" t="s">
        <v>25</v>
      </c>
      <c r="D48" s="16">
        <v>0</v>
      </c>
      <c r="E48" s="20">
        <f t="shared" si="1"/>
        <v>0</v>
      </c>
      <c r="F48" s="11">
        <v>0</v>
      </c>
      <c r="G48" s="18" t="s">
        <v>10</v>
      </c>
    </row>
    <row r="49" spans="1:7" x14ac:dyDescent="0.25">
      <c r="A49" s="18" t="s">
        <v>34</v>
      </c>
      <c r="B49" s="27" t="s">
        <v>22</v>
      </c>
      <c r="C49" s="18" t="s">
        <v>25</v>
      </c>
      <c r="D49" s="34">
        <v>281</v>
      </c>
      <c r="E49" s="20">
        <f t="shared" si="1"/>
        <v>281</v>
      </c>
      <c r="F49" s="11">
        <v>0</v>
      </c>
      <c r="G49" s="18" t="s">
        <v>35</v>
      </c>
    </row>
    <row r="50" spans="1:7" x14ac:dyDescent="0.25">
      <c r="A50" s="3" t="s">
        <v>36</v>
      </c>
      <c r="B50" s="19" t="s">
        <v>8</v>
      </c>
      <c r="C50" s="3" t="s">
        <v>9</v>
      </c>
      <c r="D50" s="16">
        <v>19</v>
      </c>
      <c r="E50" s="10">
        <f t="shared" ref="E50:E55" si="3">D50-F50</f>
        <v>19</v>
      </c>
      <c r="F50" s="11">
        <v>0</v>
      </c>
      <c r="G50" s="3" t="s">
        <v>10</v>
      </c>
    </row>
    <row r="51" spans="1:7" x14ac:dyDescent="0.25">
      <c r="A51" s="3" t="s">
        <v>36</v>
      </c>
      <c r="B51" s="19" t="s">
        <v>8</v>
      </c>
      <c r="C51" s="3" t="s">
        <v>9</v>
      </c>
      <c r="D51" s="8">
        <v>5</v>
      </c>
      <c r="E51" s="10">
        <f t="shared" si="3"/>
        <v>5</v>
      </c>
      <c r="F51" s="11">
        <v>0</v>
      </c>
      <c r="G51" s="3" t="s">
        <v>11</v>
      </c>
    </row>
    <row r="52" spans="1:7" x14ac:dyDescent="0.25">
      <c r="A52" s="3" t="s">
        <v>36</v>
      </c>
      <c r="B52" s="19" t="s">
        <v>12</v>
      </c>
      <c r="C52" s="3" t="s">
        <v>9</v>
      </c>
      <c r="D52" s="13">
        <v>19</v>
      </c>
      <c r="E52" s="10">
        <f t="shared" si="3"/>
        <v>19</v>
      </c>
      <c r="F52" s="11">
        <v>0</v>
      </c>
      <c r="G52" s="3" t="s">
        <v>10</v>
      </c>
    </row>
    <row r="53" spans="1:7" x14ac:dyDescent="0.25">
      <c r="A53" s="3" t="s">
        <v>36</v>
      </c>
      <c r="B53" s="19" t="s">
        <v>12</v>
      </c>
      <c r="C53" s="3" t="s">
        <v>9</v>
      </c>
      <c r="D53" s="8">
        <v>5</v>
      </c>
      <c r="E53" s="10">
        <f t="shared" si="3"/>
        <v>5</v>
      </c>
      <c r="F53" s="11">
        <v>0</v>
      </c>
      <c r="G53" s="3" t="s">
        <v>11</v>
      </c>
    </row>
    <row r="54" spans="1:7" ht="14.45" customHeight="1" x14ac:dyDescent="0.25">
      <c r="A54" s="3" t="s">
        <v>36</v>
      </c>
      <c r="B54" s="19" t="s">
        <v>13</v>
      </c>
      <c r="C54" s="3" t="s">
        <v>9</v>
      </c>
      <c r="D54" s="13">
        <v>19</v>
      </c>
      <c r="E54" s="10">
        <f t="shared" si="3"/>
        <v>19</v>
      </c>
      <c r="F54" s="11">
        <v>0</v>
      </c>
      <c r="G54" s="3" t="s">
        <v>10</v>
      </c>
    </row>
    <row r="55" spans="1:7" ht="12.95" customHeight="1" x14ac:dyDescent="0.25">
      <c r="A55" s="3" t="s">
        <v>36</v>
      </c>
      <c r="B55" s="19" t="s">
        <v>13</v>
      </c>
      <c r="C55" s="3" t="s">
        <v>9</v>
      </c>
      <c r="D55" s="8">
        <v>5</v>
      </c>
      <c r="E55" s="10">
        <f t="shared" si="3"/>
        <v>5</v>
      </c>
      <c r="F55" s="11">
        <v>0</v>
      </c>
      <c r="G55" s="3" t="s">
        <v>11</v>
      </c>
    </row>
    <row r="56" spans="1:7" x14ac:dyDescent="0.25">
      <c r="A56" s="3" t="s">
        <v>36</v>
      </c>
      <c r="B56" s="9" t="s">
        <v>14</v>
      </c>
      <c r="C56" s="3" t="s">
        <v>9</v>
      </c>
      <c r="D56" s="16">
        <v>19</v>
      </c>
      <c r="E56" s="10">
        <f t="shared" si="1"/>
        <v>18.40549</v>
      </c>
      <c r="F56" s="11">
        <v>0.59450999999999998</v>
      </c>
      <c r="G56" s="3" t="s">
        <v>10</v>
      </c>
    </row>
    <row r="57" spans="1:7" x14ac:dyDescent="0.25">
      <c r="A57" s="3" t="s">
        <v>36</v>
      </c>
      <c r="B57" s="9" t="s">
        <v>14</v>
      </c>
      <c r="C57" s="3" t="s">
        <v>9</v>
      </c>
      <c r="D57" s="8">
        <v>5</v>
      </c>
      <c r="E57" s="10">
        <f t="shared" si="1"/>
        <v>5</v>
      </c>
      <c r="F57" s="11">
        <v>0</v>
      </c>
      <c r="G57" s="3" t="s">
        <v>11</v>
      </c>
    </row>
    <row r="58" spans="1:7" x14ac:dyDescent="0.25">
      <c r="A58" s="3" t="s">
        <v>36</v>
      </c>
      <c r="B58" s="9" t="s">
        <v>15</v>
      </c>
      <c r="C58" s="3" t="s">
        <v>9</v>
      </c>
      <c r="D58" s="13">
        <v>19</v>
      </c>
      <c r="E58" s="10">
        <f t="shared" si="1"/>
        <v>18.11</v>
      </c>
      <c r="F58" s="11">
        <v>0.89</v>
      </c>
      <c r="G58" s="3" t="s">
        <v>10</v>
      </c>
    </row>
    <row r="59" spans="1:7" x14ac:dyDescent="0.25">
      <c r="A59" s="3" t="s">
        <v>36</v>
      </c>
      <c r="B59" s="9" t="s">
        <v>15</v>
      </c>
      <c r="C59" s="3" t="s">
        <v>9</v>
      </c>
      <c r="D59" s="8">
        <v>5</v>
      </c>
      <c r="E59" s="10">
        <f t="shared" si="1"/>
        <v>5</v>
      </c>
      <c r="F59" s="11">
        <v>0</v>
      </c>
      <c r="G59" s="3" t="s">
        <v>11</v>
      </c>
    </row>
    <row r="60" spans="1:7" ht="14.45" customHeight="1" x14ac:dyDescent="0.25">
      <c r="A60" s="3" t="s">
        <v>36</v>
      </c>
      <c r="B60" s="9" t="s">
        <v>16</v>
      </c>
      <c r="C60" s="3" t="s">
        <v>9</v>
      </c>
      <c r="D60" s="13">
        <v>19</v>
      </c>
      <c r="E60" s="10">
        <f t="shared" si="1"/>
        <v>18.993234999999999</v>
      </c>
      <c r="F60" s="11">
        <v>6.7650000000000002E-3</v>
      </c>
      <c r="G60" s="3" t="s">
        <v>10</v>
      </c>
    </row>
    <row r="61" spans="1:7" ht="12.95" customHeight="1" x14ac:dyDescent="0.25">
      <c r="A61" s="3" t="s">
        <v>36</v>
      </c>
      <c r="B61" s="9" t="s">
        <v>16</v>
      </c>
      <c r="C61" s="3" t="s">
        <v>9</v>
      </c>
      <c r="D61" s="8">
        <v>5</v>
      </c>
      <c r="E61" s="10">
        <f t="shared" si="1"/>
        <v>5</v>
      </c>
      <c r="F61" s="11">
        <v>0</v>
      </c>
      <c r="G61" s="3" t="s">
        <v>11</v>
      </c>
    </row>
    <row r="62" spans="1:7" x14ac:dyDescent="0.25">
      <c r="A62" s="3" t="s">
        <v>36</v>
      </c>
      <c r="B62" s="9" t="s">
        <v>17</v>
      </c>
      <c r="C62" s="3" t="s">
        <v>9</v>
      </c>
      <c r="D62" s="13">
        <v>19</v>
      </c>
      <c r="E62" s="10">
        <f t="shared" si="1"/>
        <v>18.99098</v>
      </c>
      <c r="F62" s="11">
        <v>9.0200000000000002E-3</v>
      </c>
      <c r="G62" s="3" t="s">
        <v>10</v>
      </c>
    </row>
    <row r="63" spans="1:7" x14ac:dyDescent="0.25">
      <c r="A63" s="3" t="s">
        <v>36</v>
      </c>
      <c r="B63" s="9" t="s">
        <v>17</v>
      </c>
      <c r="C63" s="3" t="s">
        <v>9</v>
      </c>
      <c r="D63" s="8">
        <v>5</v>
      </c>
      <c r="E63" s="10">
        <f t="shared" si="1"/>
        <v>5</v>
      </c>
      <c r="F63" s="11">
        <v>0</v>
      </c>
      <c r="G63" s="3" t="s">
        <v>11</v>
      </c>
    </row>
    <row r="64" spans="1:7" x14ac:dyDescent="0.25">
      <c r="A64" s="3" t="s">
        <v>36</v>
      </c>
      <c r="B64" s="9" t="s">
        <v>18</v>
      </c>
      <c r="C64" s="3" t="s">
        <v>9</v>
      </c>
      <c r="D64" s="13">
        <v>19</v>
      </c>
      <c r="E64" s="10">
        <f t="shared" si="1"/>
        <v>19</v>
      </c>
      <c r="F64" s="11">
        <v>0</v>
      </c>
      <c r="G64" s="3" t="s">
        <v>10</v>
      </c>
    </row>
    <row r="65" spans="1:7" x14ac:dyDescent="0.25">
      <c r="A65" s="3" t="s">
        <v>36</v>
      </c>
      <c r="B65" s="9" t="s">
        <v>18</v>
      </c>
      <c r="C65" s="3" t="s">
        <v>9</v>
      </c>
      <c r="D65" s="8">
        <v>5</v>
      </c>
      <c r="E65" s="10">
        <f t="shared" si="1"/>
        <v>5</v>
      </c>
      <c r="F65" s="11">
        <v>0</v>
      </c>
      <c r="G65" s="3" t="s">
        <v>11</v>
      </c>
    </row>
    <row r="66" spans="1:7" x14ac:dyDescent="0.25">
      <c r="A66" s="3" t="s">
        <v>36</v>
      </c>
      <c r="B66" s="9" t="s">
        <v>19</v>
      </c>
      <c r="C66" s="3" t="s">
        <v>9</v>
      </c>
      <c r="D66" s="13">
        <v>19</v>
      </c>
      <c r="E66" s="10">
        <f t="shared" si="1"/>
        <v>19</v>
      </c>
      <c r="F66" s="11">
        <v>0</v>
      </c>
      <c r="G66" s="3" t="s">
        <v>10</v>
      </c>
    </row>
    <row r="67" spans="1:7" x14ac:dyDescent="0.25">
      <c r="A67" s="3" t="s">
        <v>36</v>
      </c>
      <c r="B67" s="9" t="s">
        <v>19</v>
      </c>
      <c r="C67" s="3" t="s">
        <v>9</v>
      </c>
      <c r="D67" s="8">
        <v>5</v>
      </c>
      <c r="E67" s="10">
        <f t="shared" si="1"/>
        <v>5</v>
      </c>
      <c r="F67" s="11">
        <v>0</v>
      </c>
      <c r="G67" s="3" t="s">
        <v>11</v>
      </c>
    </row>
    <row r="68" spans="1:7" x14ac:dyDescent="0.25">
      <c r="A68" s="3" t="s">
        <v>36</v>
      </c>
      <c r="B68" s="9" t="s">
        <v>20</v>
      </c>
      <c r="C68" s="3" t="s">
        <v>9</v>
      </c>
      <c r="D68" s="13">
        <v>19</v>
      </c>
      <c r="E68" s="10">
        <f t="shared" si="1"/>
        <v>19</v>
      </c>
      <c r="F68" s="11">
        <v>0</v>
      </c>
      <c r="G68" s="3" t="s">
        <v>10</v>
      </c>
    </row>
    <row r="69" spans="1:7" x14ac:dyDescent="0.25">
      <c r="A69" s="3" t="s">
        <v>36</v>
      </c>
      <c r="B69" s="9" t="s">
        <v>20</v>
      </c>
      <c r="C69" s="3" t="s">
        <v>9</v>
      </c>
      <c r="D69" s="8">
        <v>5</v>
      </c>
      <c r="E69" s="10">
        <f t="shared" si="1"/>
        <v>5</v>
      </c>
      <c r="F69" s="11">
        <v>0</v>
      </c>
      <c r="G69" s="3" t="s">
        <v>11</v>
      </c>
    </row>
    <row r="70" spans="1:7" x14ac:dyDescent="0.25">
      <c r="A70" s="3" t="s">
        <v>36</v>
      </c>
      <c r="B70" s="9" t="s">
        <v>21</v>
      </c>
      <c r="C70" s="3" t="s">
        <v>9</v>
      </c>
      <c r="D70" s="13">
        <v>19</v>
      </c>
      <c r="E70" s="10">
        <f t="shared" si="1"/>
        <v>19</v>
      </c>
      <c r="F70" s="11">
        <v>0</v>
      </c>
      <c r="G70" s="3" t="s">
        <v>10</v>
      </c>
    </row>
    <row r="71" spans="1:7" x14ac:dyDescent="0.25">
      <c r="A71" s="3" t="s">
        <v>36</v>
      </c>
      <c r="B71" s="9" t="s">
        <v>21</v>
      </c>
      <c r="C71" s="3" t="s">
        <v>9</v>
      </c>
      <c r="D71" s="8">
        <v>5</v>
      </c>
      <c r="E71" s="10">
        <f t="shared" si="1"/>
        <v>5</v>
      </c>
      <c r="F71" s="11">
        <v>0</v>
      </c>
      <c r="G71" s="3" t="s">
        <v>11</v>
      </c>
    </row>
    <row r="72" spans="1:7" x14ac:dyDescent="0.25">
      <c r="A72" s="3" t="s">
        <v>36</v>
      </c>
      <c r="B72" s="9" t="s">
        <v>22</v>
      </c>
      <c r="C72" s="3" t="s">
        <v>9</v>
      </c>
      <c r="D72" s="13">
        <v>19</v>
      </c>
      <c r="E72" s="10">
        <f t="shared" si="1"/>
        <v>19</v>
      </c>
      <c r="F72" s="11">
        <v>0</v>
      </c>
      <c r="G72" s="3" t="s">
        <v>10</v>
      </c>
    </row>
    <row r="73" spans="1:7" x14ac:dyDescent="0.25">
      <c r="A73" s="3" t="s">
        <v>36</v>
      </c>
      <c r="B73" s="9" t="s">
        <v>22</v>
      </c>
      <c r="C73" s="3" t="s">
        <v>9</v>
      </c>
      <c r="D73" s="8">
        <v>5</v>
      </c>
      <c r="E73" s="10">
        <f t="shared" si="1"/>
        <v>5</v>
      </c>
      <c r="F73" s="11">
        <v>0</v>
      </c>
      <c r="G73" s="3" t="s">
        <v>11</v>
      </c>
    </row>
    <row r="74" spans="1:7" x14ac:dyDescent="0.25">
      <c r="A74" s="3" t="s">
        <v>36</v>
      </c>
      <c r="B74" s="19" t="s">
        <v>49</v>
      </c>
      <c r="C74" s="3" t="s">
        <v>25</v>
      </c>
      <c r="D74" s="37">
        <v>27</v>
      </c>
      <c r="E74" s="10">
        <f t="shared" si="1"/>
        <v>26.84</v>
      </c>
      <c r="F74" s="11">
        <v>0.16</v>
      </c>
      <c r="G74" s="3" t="s">
        <v>10</v>
      </c>
    </row>
    <row r="75" spans="1:7" x14ac:dyDescent="0.25">
      <c r="A75" s="3" t="s">
        <v>36</v>
      </c>
      <c r="B75" s="19" t="s">
        <v>50</v>
      </c>
      <c r="C75" s="3" t="s">
        <v>25</v>
      </c>
      <c r="D75" s="37">
        <v>42</v>
      </c>
      <c r="E75" s="10">
        <f t="shared" ref="E75" si="4">D75-F75</f>
        <v>41.84</v>
      </c>
      <c r="F75" s="11">
        <v>0.16</v>
      </c>
      <c r="G75" s="3" t="s">
        <v>10</v>
      </c>
    </row>
    <row r="76" spans="1:7" x14ac:dyDescent="0.25">
      <c r="A76" s="3" t="s">
        <v>36</v>
      </c>
      <c r="B76" s="19" t="s">
        <v>8</v>
      </c>
      <c r="C76" s="3" t="s">
        <v>25</v>
      </c>
      <c r="D76" s="8"/>
      <c r="E76" s="10"/>
      <c r="F76" s="11">
        <v>0</v>
      </c>
      <c r="G76" s="3" t="s">
        <v>11</v>
      </c>
    </row>
    <row r="77" spans="1:7" x14ac:dyDescent="0.25">
      <c r="A77" s="3" t="s">
        <v>36</v>
      </c>
      <c r="B77" s="19" t="s">
        <v>12</v>
      </c>
      <c r="C77" s="3" t="s">
        <v>25</v>
      </c>
      <c r="D77" s="37">
        <v>42</v>
      </c>
      <c r="E77" s="20">
        <f t="shared" ref="E77" si="5">D77-F77</f>
        <v>42</v>
      </c>
      <c r="F77" s="11">
        <v>0</v>
      </c>
      <c r="G77" s="3" t="s">
        <v>10</v>
      </c>
    </row>
    <row r="78" spans="1:7" x14ac:dyDescent="0.25">
      <c r="A78" s="3" t="s">
        <v>36</v>
      </c>
      <c r="B78" s="19" t="s">
        <v>12</v>
      </c>
      <c r="C78" s="3" t="s">
        <v>25</v>
      </c>
      <c r="D78" s="20"/>
      <c r="E78" s="20"/>
      <c r="F78" s="11">
        <v>0</v>
      </c>
      <c r="G78" s="3" t="s">
        <v>11</v>
      </c>
    </row>
    <row r="79" spans="1:7" ht="15" customHeight="1" x14ac:dyDescent="0.25">
      <c r="A79" s="3" t="s">
        <v>36</v>
      </c>
      <c r="B79" s="19" t="s">
        <v>13</v>
      </c>
      <c r="C79" s="3" t="s">
        <v>25</v>
      </c>
      <c r="D79" s="37">
        <v>42</v>
      </c>
      <c r="E79" s="20">
        <f t="shared" ref="E79" si="6">D79-F79</f>
        <v>42</v>
      </c>
      <c r="F79" s="11">
        <v>0</v>
      </c>
      <c r="G79" s="3" t="s">
        <v>10</v>
      </c>
    </row>
    <row r="80" spans="1:7" ht="15" customHeight="1" x14ac:dyDescent="0.25">
      <c r="A80" s="3" t="s">
        <v>36</v>
      </c>
      <c r="B80" s="19" t="s">
        <v>13</v>
      </c>
      <c r="C80" s="3" t="s">
        <v>25</v>
      </c>
      <c r="D80" s="20"/>
      <c r="E80" s="20"/>
      <c r="F80" s="11">
        <v>0</v>
      </c>
      <c r="G80" s="3" t="s">
        <v>11</v>
      </c>
    </row>
    <row r="81" spans="1:7" x14ac:dyDescent="0.25">
      <c r="A81" s="3" t="s">
        <v>36</v>
      </c>
      <c r="B81" s="3" t="s">
        <v>14</v>
      </c>
      <c r="C81" s="3" t="s">
        <v>25</v>
      </c>
      <c r="D81" s="37">
        <v>42</v>
      </c>
      <c r="E81" s="20">
        <f t="shared" ref="E81" si="7">D81-F81</f>
        <v>42</v>
      </c>
      <c r="F81" s="11">
        <v>0</v>
      </c>
      <c r="G81" s="3" t="s">
        <v>10</v>
      </c>
    </row>
    <row r="82" spans="1:7" x14ac:dyDescent="0.25">
      <c r="A82" s="3" t="s">
        <v>36</v>
      </c>
      <c r="B82" s="3" t="s">
        <v>14</v>
      </c>
      <c r="C82" s="3" t="s">
        <v>25</v>
      </c>
      <c r="D82" s="20"/>
      <c r="E82" s="20"/>
      <c r="F82" s="11">
        <v>0</v>
      </c>
      <c r="G82" s="3" t="s">
        <v>11</v>
      </c>
    </row>
    <row r="83" spans="1:7" x14ac:dyDescent="0.25">
      <c r="A83" s="3" t="s">
        <v>36</v>
      </c>
      <c r="B83" s="3" t="s">
        <v>15</v>
      </c>
      <c r="C83" s="3" t="s">
        <v>25</v>
      </c>
      <c r="D83" s="37">
        <v>42</v>
      </c>
      <c r="E83" s="20">
        <f t="shared" ref="E83" si="8">D83-F83</f>
        <v>42</v>
      </c>
      <c r="F83" s="11">
        <v>0</v>
      </c>
      <c r="G83" s="3" t="s">
        <v>10</v>
      </c>
    </row>
    <row r="84" spans="1:7" x14ac:dyDescent="0.25">
      <c r="A84" s="3" t="s">
        <v>36</v>
      </c>
      <c r="B84" s="3" t="s">
        <v>15</v>
      </c>
      <c r="C84" s="3" t="s">
        <v>25</v>
      </c>
      <c r="D84" s="20"/>
      <c r="E84" s="20"/>
      <c r="F84" s="37">
        <v>0</v>
      </c>
      <c r="G84" s="3" t="s">
        <v>11</v>
      </c>
    </row>
    <row r="85" spans="1:7" ht="15" customHeight="1" x14ac:dyDescent="0.25">
      <c r="A85" s="3" t="s">
        <v>36</v>
      </c>
      <c r="B85" s="3" t="s">
        <v>16</v>
      </c>
      <c r="C85" s="3" t="s">
        <v>25</v>
      </c>
      <c r="D85" s="37">
        <v>42</v>
      </c>
      <c r="E85" s="20">
        <f t="shared" ref="E85" si="9">D85-F85</f>
        <v>42</v>
      </c>
      <c r="F85" s="11">
        <v>0</v>
      </c>
      <c r="G85" s="3" t="s">
        <v>10</v>
      </c>
    </row>
    <row r="86" spans="1:7" ht="15" customHeight="1" x14ac:dyDescent="0.25">
      <c r="A86" s="3" t="s">
        <v>36</v>
      </c>
      <c r="B86" s="3" t="s">
        <v>16</v>
      </c>
      <c r="C86" s="3" t="s">
        <v>25</v>
      </c>
      <c r="D86" s="8"/>
      <c r="E86" s="10"/>
      <c r="F86" s="11">
        <v>0</v>
      </c>
      <c r="G86" s="3" t="s">
        <v>11</v>
      </c>
    </row>
    <row r="87" spans="1:7" x14ac:dyDescent="0.25">
      <c r="A87" s="3" t="s">
        <v>36</v>
      </c>
      <c r="B87" s="3" t="s">
        <v>17</v>
      </c>
      <c r="C87" s="3" t="s">
        <v>25</v>
      </c>
      <c r="D87" s="37">
        <v>27</v>
      </c>
      <c r="E87" s="10">
        <f t="shared" si="1"/>
        <v>27</v>
      </c>
      <c r="F87" s="11">
        <v>0</v>
      </c>
      <c r="G87" s="3" t="s">
        <v>10</v>
      </c>
    </row>
    <row r="88" spans="1:7" x14ac:dyDescent="0.25">
      <c r="A88" s="3" t="s">
        <v>36</v>
      </c>
      <c r="B88" s="3" t="s">
        <v>17</v>
      </c>
      <c r="C88" s="3" t="s">
        <v>25</v>
      </c>
      <c r="D88" s="37">
        <v>15</v>
      </c>
      <c r="E88" s="10">
        <v>15</v>
      </c>
      <c r="F88" s="11">
        <v>0</v>
      </c>
      <c r="G88" s="3" t="s">
        <v>11</v>
      </c>
    </row>
    <row r="89" spans="1:7" x14ac:dyDescent="0.25">
      <c r="A89" s="3" t="s">
        <v>36</v>
      </c>
      <c r="B89" s="3" t="s">
        <v>18</v>
      </c>
      <c r="C89" s="3" t="s">
        <v>25</v>
      </c>
      <c r="D89" s="37">
        <v>27</v>
      </c>
      <c r="E89" s="10">
        <f t="shared" si="1"/>
        <v>27</v>
      </c>
      <c r="F89" s="11">
        <v>0</v>
      </c>
      <c r="G89" s="3" t="s">
        <v>10</v>
      </c>
    </row>
    <row r="90" spans="1:7" x14ac:dyDescent="0.25">
      <c r="A90" s="3" t="s">
        <v>36</v>
      </c>
      <c r="B90" s="12" t="s">
        <v>18</v>
      </c>
      <c r="C90" s="3" t="s">
        <v>25</v>
      </c>
      <c r="D90" s="37">
        <v>15</v>
      </c>
      <c r="E90" s="10">
        <v>15</v>
      </c>
      <c r="F90" s="11">
        <v>0</v>
      </c>
      <c r="G90" s="3" t="s">
        <v>11</v>
      </c>
    </row>
    <row r="91" spans="1:7" x14ac:dyDescent="0.25">
      <c r="A91" s="3" t="s">
        <v>36</v>
      </c>
      <c r="B91" s="12" t="s">
        <v>19</v>
      </c>
      <c r="C91" s="3" t="s">
        <v>25</v>
      </c>
      <c r="D91" s="37">
        <v>27</v>
      </c>
      <c r="E91" s="10">
        <f t="shared" si="1"/>
        <v>27</v>
      </c>
      <c r="F91" s="11">
        <v>0</v>
      </c>
      <c r="G91" s="3" t="s">
        <v>10</v>
      </c>
    </row>
    <row r="92" spans="1:7" x14ac:dyDescent="0.25">
      <c r="A92" s="3" t="s">
        <v>36</v>
      </c>
      <c r="B92" s="12" t="s">
        <v>19</v>
      </c>
      <c r="C92" s="3" t="s">
        <v>25</v>
      </c>
      <c r="D92" s="37">
        <v>15</v>
      </c>
      <c r="E92" s="10">
        <v>15</v>
      </c>
      <c r="F92" s="11">
        <v>0</v>
      </c>
      <c r="G92" s="3" t="s">
        <v>11</v>
      </c>
    </row>
    <row r="93" spans="1:7" x14ac:dyDescent="0.25">
      <c r="A93" s="3" t="s">
        <v>36</v>
      </c>
      <c r="B93" s="12" t="s">
        <v>20</v>
      </c>
      <c r="C93" s="3" t="s">
        <v>25</v>
      </c>
      <c r="D93" s="37">
        <v>27</v>
      </c>
      <c r="E93" s="10">
        <f t="shared" ref="E93:E97" si="10">D93-F93</f>
        <v>27</v>
      </c>
      <c r="F93" s="11">
        <v>0</v>
      </c>
      <c r="G93" s="3" t="s">
        <v>10</v>
      </c>
    </row>
    <row r="94" spans="1:7" x14ac:dyDescent="0.25">
      <c r="A94" s="3" t="s">
        <v>36</v>
      </c>
      <c r="B94" s="12" t="s">
        <v>20</v>
      </c>
      <c r="C94" s="3" t="s">
        <v>25</v>
      </c>
      <c r="D94" s="37">
        <v>15</v>
      </c>
      <c r="E94" s="10">
        <v>15</v>
      </c>
      <c r="F94" s="11">
        <v>0</v>
      </c>
      <c r="G94" s="3" t="s">
        <v>11</v>
      </c>
    </row>
    <row r="95" spans="1:7" x14ac:dyDescent="0.25">
      <c r="A95" s="3" t="s">
        <v>36</v>
      </c>
      <c r="B95" s="12" t="s">
        <v>21</v>
      </c>
      <c r="C95" s="3" t="s">
        <v>25</v>
      </c>
      <c r="D95" s="37">
        <v>27</v>
      </c>
      <c r="E95" s="10">
        <f t="shared" si="10"/>
        <v>27</v>
      </c>
      <c r="F95" s="11">
        <v>0</v>
      </c>
      <c r="G95" s="3" t="s">
        <v>10</v>
      </c>
    </row>
    <row r="96" spans="1:7" x14ac:dyDescent="0.25">
      <c r="A96" s="3" t="s">
        <v>36</v>
      </c>
      <c r="B96" s="12" t="s">
        <v>21</v>
      </c>
      <c r="C96" s="3" t="s">
        <v>25</v>
      </c>
      <c r="D96" s="37">
        <v>15</v>
      </c>
      <c r="E96" s="10">
        <v>15</v>
      </c>
      <c r="F96" s="11">
        <v>0</v>
      </c>
      <c r="G96" s="3" t="s">
        <v>11</v>
      </c>
    </row>
    <row r="97" spans="1:7" x14ac:dyDescent="0.25">
      <c r="A97" s="3" t="s">
        <v>36</v>
      </c>
      <c r="B97" s="12" t="s">
        <v>22</v>
      </c>
      <c r="C97" s="3" t="s">
        <v>25</v>
      </c>
      <c r="D97" s="37">
        <v>27</v>
      </c>
      <c r="E97" s="10">
        <f t="shared" si="10"/>
        <v>27</v>
      </c>
      <c r="F97" s="11">
        <v>0</v>
      </c>
      <c r="G97" s="3" t="s">
        <v>10</v>
      </c>
    </row>
    <row r="98" spans="1:7" x14ac:dyDescent="0.25">
      <c r="A98" s="3" t="s">
        <v>36</v>
      </c>
      <c r="B98" s="12" t="s">
        <v>22</v>
      </c>
      <c r="C98" s="3" t="s">
        <v>25</v>
      </c>
      <c r="D98" s="37">
        <v>15</v>
      </c>
      <c r="E98" s="10">
        <v>15</v>
      </c>
      <c r="F98" s="11">
        <v>0</v>
      </c>
      <c r="G98" s="3" t="s">
        <v>11</v>
      </c>
    </row>
    <row r="100" spans="1:7" x14ac:dyDescent="0.25">
      <c r="A100" s="36" t="s">
        <v>37</v>
      </c>
    </row>
    <row r="104" spans="1:7" x14ac:dyDescent="0.25">
      <c r="B104" s="14"/>
      <c r="C104" s="17"/>
    </row>
    <row r="105" spans="1:7" x14ac:dyDescent="0.25">
      <c r="B105" s="14"/>
      <c r="C105" s="17"/>
    </row>
    <row r="106" spans="1:7" x14ac:dyDescent="0.25">
      <c r="B106" s="14"/>
      <c r="C106" s="17"/>
    </row>
    <row r="107" spans="1:7" x14ac:dyDescent="0.25">
      <c r="B107" s="14"/>
      <c r="C107" s="17"/>
    </row>
  </sheetData>
  <autoFilter ref="A1:G98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1"/>
  <sheetViews>
    <sheetView zoomScaleNormal="100" workbookViewId="0">
      <selection activeCell="F1" sqref="F1:F1048576"/>
    </sheetView>
  </sheetViews>
  <sheetFormatPr defaultRowHeight="15" x14ac:dyDescent="0.25"/>
  <cols>
    <col min="1" max="1" width="20" customWidth="1"/>
    <col min="2" max="2" width="12.140625" customWidth="1"/>
    <col min="3" max="3" width="10.85546875" customWidth="1"/>
    <col min="4" max="4" width="17.28515625" customWidth="1"/>
    <col min="5" max="5" width="20.85546875" customWidth="1"/>
    <col min="6" max="6" width="19.85546875" customWidth="1"/>
    <col min="7" max="7" width="16.28515625" style="35" customWidth="1"/>
    <col min="13" max="13" width="10.85546875" bestFit="1" customWidth="1"/>
  </cols>
  <sheetData>
    <row r="1" spans="1:7" ht="30" x14ac:dyDescent="0.25">
      <c r="A1" s="4" t="s">
        <v>38</v>
      </c>
      <c r="B1" s="4" t="s">
        <v>1</v>
      </c>
      <c r="C1" s="4" t="s">
        <v>2</v>
      </c>
      <c r="D1" s="4" t="s">
        <v>3</v>
      </c>
      <c r="E1" s="4" t="s">
        <v>33</v>
      </c>
      <c r="F1" s="4" t="s">
        <v>5</v>
      </c>
      <c r="G1" s="4" t="s">
        <v>6</v>
      </c>
    </row>
    <row r="2" spans="1:7" ht="15" customHeight="1" x14ac:dyDescent="0.25">
      <c r="A2" s="3" t="s">
        <v>39</v>
      </c>
      <c r="B2" s="9" t="s">
        <v>8</v>
      </c>
      <c r="C2" s="3" t="s">
        <v>9</v>
      </c>
      <c r="D2" s="7">
        <v>12.9</v>
      </c>
      <c r="E2" s="10">
        <f>D2-F2</f>
        <v>12.9</v>
      </c>
      <c r="F2" s="11">
        <v>0</v>
      </c>
      <c r="G2" s="3" t="s">
        <v>10</v>
      </c>
    </row>
    <row r="3" spans="1:7" ht="15" customHeight="1" x14ac:dyDescent="0.25">
      <c r="A3" s="3" t="s">
        <v>39</v>
      </c>
      <c r="B3" s="9" t="s">
        <v>8</v>
      </c>
      <c r="C3" s="3" t="s">
        <v>9</v>
      </c>
      <c r="D3" s="7">
        <v>0</v>
      </c>
      <c r="E3" s="10">
        <f t="shared" ref="E3:E7" si="0">D3-F3</f>
        <v>0</v>
      </c>
      <c r="F3" s="11">
        <v>0</v>
      </c>
      <c r="G3" s="3" t="s">
        <v>11</v>
      </c>
    </row>
    <row r="4" spans="1:7" ht="15" customHeight="1" x14ac:dyDescent="0.25">
      <c r="A4" s="3" t="s">
        <v>39</v>
      </c>
      <c r="B4" s="9" t="s">
        <v>12</v>
      </c>
      <c r="C4" s="3" t="s">
        <v>9</v>
      </c>
      <c r="D4" s="7">
        <v>12.9</v>
      </c>
      <c r="E4" s="10">
        <f t="shared" si="0"/>
        <v>12.9</v>
      </c>
      <c r="F4" s="11">
        <v>0</v>
      </c>
      <c r="G4" s="3" t="s">
        <v>10</v>
      </c>
    </row>
    <row r="5" spans="1:7" ht="15" customHeight="1" x14ac:dyDescent="0.25">
      <c r="A5" s="3" t="s">
        <v>39</v>
      </c>
      <c r="B5" s="9" t="s">
        <v>12</v>
      </c>
      <c r="C5" s="3" t="s">
        <v>9</v>
      </c>
      <c r="D5" s="7">
        <v>0</v>
      </c>
      <c r="E5" s="10">
        <f t="shared" si="0"/>
        <v>0</v>
      </c>
      <c r="F5" s="11">
        <v>0</v>
      </c>
      <c r="G5" s="3" t="s">
        <v>11</v>
      </c>
    </row>
    <row r="6" spans="1:7" ht="15.6" customHeight="1" x14ac:dyDescent="0.25">
      <c r="A6" s="3" t="s">
        <v>39</v>
      </c>
      <c r="B6" s="9" t="s">
        <v>13</v>
      </c>
      <c r="C6" s="3" t="s">
        <v>9</v>
      </c>
      <c r="D6" s="7">
        <v>12.9</v>
      </c>
      <c r="E6" s="10">
        <f t="shared" si="0"/>
        <v>12.667</v>
      </c>
      <c r="F6" s="15">
        <v>0.23300000000000001</v>
      </c>
      <c r="G6" s="3" t="s">
        <v>10</v>
      </c>
    </row>
    <row r="7" spans="1:7" ht="15" customHeight="1" x14ac:dyDescent="0.25">
      <c r="A7" s="3" t="s">
        <v>39</v>
      </c>
      <c r="B7" s="9" t="s">
        <v>13</v>
      </c>
      <c r="C7" s="3" t="s">
        <v>9</v>
      </c>
      <c r="D7" s="7">
        <v>0</v>
      </c>
      <c r="E7" s="10">
        <f t="shared" si="0"/>
        <v>0</v>
      </c>
      <c r="F7" s="11">
        <v>0</v>
      </c>
      <c r="G7" s="3" t="s">
        <v>11</v>
      </c>
    </row>
    <row r="8" spans="1:7" x14ac:dyDescent="0.25">
      <c r="A8" s="3" t="s">
        <v>39</v>
      </c>
      <c r="B8" s="9" t="s">
        <v>14</v>
      </c>
      <c r="C8" s="3" t="s">
        <v>9</v>
      </c>
      <c r="D8" s="7">
        <v>12.9</v>
      </c>
      <c r="E8" s="10">
        <f>D8-F8</f>
        <v>11.756053</v>
      </c>
      <c r="F8" s="11">
        <v>1.143947</v>
      </c>
      <c r="G8" s="3" t="s">
        <v>10</v>
      </c>
    </row>
    <row r="9" spans="1:7" x14ac:dyDescent="0.25">
      <c r="A9" s="3" t="s">
        <v>39</v>
      </c>
      <c r="B9" s="9" t="s">
        <v>14</v>
      </c>
      <c r="C9" s="3" t="s">
        <v>9</v>
      </c>
      <c r="D9" s="7">
        <v>0</v>
      </c>
      <c r="E9" s="10">
        <f t="shared" ref="E9:E49" si="1">D9-F9</f>
        <v>0</v>
      </c>
      <c r="F9" s="11">
        <v>0</v>
      </c>
      <c r="G9" s="3" t="s">
        <v>11</v>
      </c>
    </row>
    <row r="10" spans="1:7" ht="15" customHeight="1" x14ac:dyDescent="0.25">
      <c r="A10" s="3" t="s">
        <v>39</v>
      </c>
      <c r="B10" s="9" t="s">
        <v>15</v>
      </c>
      <c r="C10" s="3" t="s">
        <v>9</v>
      </c>
      <c r="D10" s="7">
        <v>12.9</v>
      </c>
      <c r="E10" s="10">
        <f t="shared" si="1"/>
        <v>12.9</v>
      </c>
      <c r="F10" s="11">
        <v>0</v>
      </c>
      <c r="G10" s="3" t="s">
        <v>10</v>
      </c>
    </row>
    <row r="11" spans="1:7" ht="15" customHeight="1" x14ac:dyDescent="0.25">
      <c r="A11" s="3" t="s">
        <v>39</v>
      </c>
      <c r="B11" s="9" t="s">
        <v>15</v>
      </c>
      <c r="C11" s="3" t="s">
        <v>9</v>
      </c>
      <c r="D11" s="7">
        <v>0</v>
      </c>
      <c r="E11" s="10">
        <f t="shared" si="1"/>
        <v>0</v>
      </c>
      <c r="F11" s="11">
        <v>0</v>
      </c>
      <c r="G11" s="3" t="s">
        <v>11</v>
      </c>
    </row>
    <row r="12" spans="1:7" ht="15.6" customHeight="1" x14ac:dyDescent="0.25">
      <c r="A12" s="3" t="s">
        <v>39</v>
      </c>
      <c r="B12" s="9" t="s">
        <v>16</v>
      </c>
      <c r="C12" s="3" t="s">
        <v>9</v>
      </c>
      <c r="D12" s="7">
        <v>12.9</v>
      </c>
      <c r="E12" s="10">
        <f t="shared" si="1"/>
        <v>12.9</v>
      </c>
      <c r="F12" s="11">
        <v>0</v>
      </c>
      <c r="G12" s="3" t="s">
        <v>10</v>
      </c>
    </row>
    <row r="13" spans="1:7" ht="15" customHeight="1" x14ac:dyDescent="0.25">
      <c r="A13" s="3" t="s">
        <v>39</v>
      </c>
      <c r="B13" s="9" t="s">
        <v>16</v>
      </c>
      <c r="C13" s="3" t="s">
        <v>9</v>
      </c>
      <c r="D13" s="7">
        <v>0</v>
      </c>
      <c r="E13" s="10">
        <f t="shared" si="1"/>
        <v>0</v>
      </c>
      <c r="F13" s="11">
        <v>0</v>
      </c>
      <c r="G13" s="3" t="s">
        <v>11</v>
      </c>
    </row>
    <row r="14" spans="1:7" ht="15" customHeight="1" x14ac:dyDescent="0.25">
      <c r="A14" s="3" t="s">
        <v>39</v>
      </c>
      <c r="B14" s="9" t="s">
        <v>17</v>
      </c>
      <c r="C14" s="3" t="s">
        <v>9</v>
      </c>
      <c r="D14" s="7">
        <v>12.9</v>
      </c>
      <c r="E14" s="10">
        <f>D14-F14</f>
        <v>12.9</v>
      </c>
      <c r="F14" s="11">
        <v>0</v>
      </c>
      <c r="G14" s="3" t="s">
        <v>10</v>
      </c>
    </row>
    <row r="15" spans="1:7" ht="15" customHeight="1" x14ac:dyDescent="0.25">
      <c r="A15" s="3" t="s">
        <v>39</v>
      </c>
      <c r="B15" s="9" t="s">
        <v>17</v>
      </c>
      <c r="C15" s="3" t="s">
        <v>9</v>
      </c>
      <c r="D15" s="7">
        <v>0</v>
      </c>
      <c r="E15" s="10">
        <f t="shared" si="1"/>
        <v>0</v>
      </c>
      <c r="F15" s="11">
        <v>0</v>
      </c>
      <c r="G15" s="3" t="s">
        <v>11</v>
      </c>
    </row>
    <row r="16" spans="1:7" ht="15" customHeight="1" x14ac:dyDescent="0.25">
      <c r="A16" s="3" t="s">
        <v>39</v>
      </c>
      <c r="B16" s="9" t="s">
        <v>18</v>
      </c>
      <c r="C16" s="3" t="s">
        <v>9</v>
      </c>
      <c r="D16" s="7">
        <v>12.9</v>
      </c>
      <c r="E16" s="10">
        <f t="shared" si="1"/>
        <v>12.9</v>
      </c>
      <c r="F16" s="11">
        <v>0</v>
      </c>
      <c r="G16" s="3" t="s">
        <v>10</v>
      </c>
    </row>
    <row r="17" spans="1:7" ht="15" customHeight="1" x14ac:dyDescent="0.25">
      <c r="A17" s="3" t="s">
        <v>39</v>
      </c>
      <c r="B17" s="9" t="s">
        <v>18</v>
      </c>
      <c r="C17" s="3" t="s">
        <v>9</v>
      </c>
      <c r="D17" s="7">
        <v>0</v>
      </c>
      <c r="E17" s="10">
        <f t="shared" si="1"/>
        <v>0</v>
      </c>
      <c r="F17" s="11">
        <v>0</v>
      </c>
      <c r="G17" s="3" t="s">
        <v>11</v>
      </c>
    </row>
    <row r="18" spans="1:7" ht="15" customHeight="1" x14ac:dyDescent="0.25">
      <c r="A18" s="3" t="s">
        <v>39</v>
      </c>
      <c r="B18" s="9" t="s">
        <v>19</v>
      </c>
      <c r="C18" s="3" t="s">
        <v>9</v>
      </c>
      <c r="D18" s="7">
        <v>12.9</v>
      </c>
      <c r="E18" s="10">
        <f t="shared" si="1"/>
        <v>12.9</v>
      </c>
      <c r="F18" s="11">
        <v>0</v>
      </c>
      <c r="G18" s="3" t="s">
        <v>10</v>
      </c>
    </row>
    <row r="19" spans="1:7" ht="15" customHeight="1" x14ac:dyDescent="0.25">
      <c r="A19" s="3" t="s">
        <v>39</v>
      </c>
      <c r="B19" s="9" t="s">
        <v>19</v>
      </c>
      <c r="C19" s="3" t="s">
        <v>9</v>
      </c>
      <c r="D19" s="7">
        <v>0</v>
      </c>
      <c r="E19" s="10">
        <f t="shared" si="1"/>
        <v>0</v>
      </c>
      <c r="F19" s="11">
        <v>0</v>
      </c>
      <c r="G19" s="3" t="s">
        <v>11</v>
      </c>
    </row>
    <row r="20" spans="1:7" ht="15" customHeight="1" x14ac:dyDescent="0.25">
      <c r="A20" s="3" t="s">
        <v>39</v>
      </c>
      <c r="B20" s="9" t="s">
        <v>20</v>
      </c>
      <c r="C20" s="3" t="s">
        <v>9</v>
      </c>
      <c r="D20" s="7">
        <v>12.9</v>
      </c>
      <c r="E20" s="10">
        <f t="shared" si="1"/>
        <v>12.636000000000001</v>
      </c>
      <c r="F20" s="15">
        <v>0.26400000000000001</v>
      </c>
      <c r="G20" s="3" t="s">
        <v>10</v>
      </c>
    </row>
    <row r="21" spans="1:7" ht="15" customHeight="1" x14ac:dyDescent="0.25">
      <c r="A21" s="3" t="s">
        <v>39</v>
      </c>
      <c r="B21" s="9" t="s">
        <v>20</v>
      </c>
      <c r="C21" s="3" t="s">
        <v>9</v>
      </c>
      <c r="D21" s="7">
        <v>0</v>
      </c>
      <c r="E21" s="10">
        <f t="shared" si="1"/>
        <v>0</v>
      </c>
      <c r="F21" s="11">
        <v>0</v>
      </c>
      <c r="G21" s="3" t="s">
        <v>11</v>
      </c>
    </row>
    <row r="22" spans="1:7" ht="15" customHeight="1" x14ac:dyDescent="0.25">
      <c r="A22" s="3" t="s">
        <v>39</v>
      </c>
      <c r="B22" s="9" t="s">
        <v>21</v>
      </c>
      <c r="C22" s="3" t="s">
        <v>9</v>
      </c>
      <c r="D22" s="7">
        <v>12.9</v>
      </c>
      <c r="E22" s="10">
        <f t="shared" si="1"/>
        <v>12.9</v>
      </c>
      <c r="F22" s="11">
        <v>0</v>
      </c>
      <c r="G22" s="3" t="s">
        <v>10</v>
      </c>
    </row>
    <row r="23" spans="1:7" ht="15" customHeight="1" x14ac:dyDescent="0.25">
      <c r="A23" s="3" t="s">
        <v>39</v>
      </c>
      <c r="B23" s="9" t="s">
        <v>21</v>
      </c>
      <c r="C23" s="3" t="s">
        <v>9</v>
      </c>
      <c r="D23" s="7">
        <v>0</v>
      </c>
      <c r="E23" s="10">
        <f t="shared" si="1"/>
        <v>0</v>
      </c>
      <c r="F23" s="11">
        <v>0</v>
      </c>
      <c r="G23" s="3" t="s">
        <v>11</v>
      </c>
    </row>
    <row r="24" spans="1:7" ht="15" customHeight="1" x14ac:dyDescent="0.25">
      <c r="A24" s="3" t="s">
        <v>39</v>
      </c>
      <c r="B24" s="9" t="s">
        <v>22</v>
      </c>
      <c r="C24" s="3" t="s">
        <v>9</v>
      </c>
      <c r="D24" s="7">
        <v>12.9</v>
      </c>
      <c r="E24" s="10">
        <f t="shared" si="1"/>
        <v>12.8977</v>
      </c>
      <c r="F24" s="45">
        <v>2.3E-3</v>
      </c>
      <c r="G24" s="3" t="s">
        <v>10</v>
      </c>
    </row>
    <row r="25" spans="1:7" ht="15" customHeight="1" x14ac:dyDescent="0.25">
      <c r="A25" s="3" t="s">
        <v>39</v>
      </c>
      <c r="B25" s="9" t="s">
        <v>22</v>
      </c>
      <c r="C25" s="3" t="s">
        <v>9</v>
      </c>
      <c r="D25" s="7">
        <v>0</v>
      </c>
      <c r="E25" s="10">
        <f t="shared" si="1"/>
        <v>0</v>
      </c>
      <c r="F25" s="11">
        <v>0</v>
      </c>
      <c r="G25" s="3" t="s">
        <v>11</v>
      </c>
    </row>
    <row r="26" spans="1:7" ht="15" customHeight="1" x14ac:dyDescent="0.25">
      <c r="A26" s="3" t="s">
        <v>39</v>
      </c>
      <c r="B26" s="9" t="s">
        <v>8</v>
      </c>
      <c r="C26" s="3" t="s">
        <v>25</v>
      </c>
      <c r="D26" s="7">
        <v>0</v>
      </c>
      <c r="E26" s="7">
        <v>0</v>
      </c>
      <c r="F26" s="11">
        <v>0</v>
      </c>
      <c r="G26" s="3" t="s">
        <v>10</v>
      </c>
    </row>
    <row r="27" spans="1:7" ht="15" customHeight="1" x14ac:dyDescent="0.25">
      <c r="A27" s="3" t="s">
        <v>39</v>
      </c>
      <c r="B27" s="9" t="s">
        <v>8</v>
      </c>
      <c r="C27" s="3" t="s">
        <v>25</v>
      </c>
      <c r="D27" s="8">
        <v>12.9</v>
      </c>
      <c r="E27" s="10">
        <f>D27-F26</f>
        <v>12.9</v>
      </c>
      <c r="F27" s="11">
        <v>0</v>
      </c>
      <c r="G27" s="3" t="s">
        <v>11</v>
      </c>
    </row>
    <row r="28" spans="1:7" ht="15" customHeight="1" x14ac:dyDescent="0.25">
      <c r="A28" s="3" t="s">
        <v>39</v>
      </c>
      <c r="B28" s="9" t="s">
        <v>12</v>
      </c>
      <c r="C28" s="3" t="s">
        <v>25</v>
      </c>
      <c r="D28" s="11">
        <v>0</v>
      </c>
      <c r="E28" s="10">
        <f t="shared" ref="E28:E31" si="2">D28-F28</f>
        <v>0</v>
      </c>
      <c r="F28" s="11">
        <v>0</v>
      </c>
      <c r="G28" s="3" t="s">
        <v>10</v>
      </c>
    </row>
    <row r="29" spans="1:7" ht="15" customHeight="1" x14ac:dyDescent="0.25">
      <c r="A29" s="3" t="s">
        <v>39</v>
      </c>
      <c r="B29" s="9" t="s">
        <v>12</v>
      </c>
      <c r="C29" s="3" t="s">
        <v>25</v>
      </c>
      <c r="D29" s="7">
        <v>12.9</v>
      </c>
      <c r="E29" s="10">
        <f t="shared" si="2"/>
        <v>12.9</v>
      </c>
      <c r="F29" s="11">
        <v>0</v>
      </c>
      <c r="G29" s="3" t="s">
        <v>11</v>
      </c>
    </row>
    <row r="30" spans="1:7" ht="15.6" customHeight="1" x14ac:dyDescent="0.25">
      <c r="A30" s="3" t="s">
        <v>39</v>
      </c>
      <c r="B30" s="9" t="s">
        <v>13</v>
      </c>
      <c r="C30" s="3" t="s">
        <v>25</v>
      </c>
      <c r="D30" s="11">
        <v>0</v>
      </c>
      <c r="E30" s="10">
        <f t="shared" si="2"/>
        <v>0</v>
      </c>
      <c r="F30" s="11">
        <v>0</v>
      </c>
      <c r="G30" s="3" t="s">
        <v>10</v>
      </c>
    </row>
    <row r="31" spans="1:7" ht="14.45" customHeight="1" x14ac:dyDescent="0.25">
      <c r="A31" s="3" t="s">
        <v>39</v>
      </c>
      <c r="B31" s="9" t="s">
        <v>13</v>
      </c>
      <c r="C31" s="3" t="s">
        <v>25</v>
      </c>
      <c r="D31" s="7">
        <v>12.9</v>
      </c>
      <c r="E31" s="10">
        <f t="shared" si="2"/>
        <v>12.9</v>
      </c>
      <c r="F31" s="11">
        <v>0</v>
      </c>
      <c r="G31" s="3" t="s">
        <v>11</v>
      </c>
    </row>
    <row r="32" spans="1:7" x14ac:dyDescent="0.25">
      <c r="A32" s="3" t="s">
        <v>39</v>
      </c>
      <c r="B32" s="3" t="s">
        <v>14</v>
      </c>
      <c r="C32" s="3" t="s">
        <v>25</v>
      </c>
      <c r="D32" s="11">
        <v>0</v>
      </c>
      <c r="E32" s="10">
        <f t="shared" si="1"/>
        <v>0</v>
      </c>
      <c r="F32" s="11">
        <v>0</v>
      </c>
      <c r="G32" s="3" t="s">
        <v>10</v>
      </c>
    </row>
    <row r="33" spans="1:7" x14ac:dyDescent="0.25">
      <c r="A33" s="3" t="s">
        <v>39</v>
      </c>
      <c r="B33" s="3" t="s">
        <v>14</v>
      </c>
      <c r="C33" s="3" t="s">
        <v>25</v>
      </c>
      <c r="D33" s="7">
        <v>12.9</v>
      </c>
      <c r="E33" s="10">
        <f t="shared" si="1"/>
        <v>12.9</v>
      </c>
      <c r="F33" s="11">
        <v>0</v>
      </c>
      <c r="G33" s="3" t="s">
        <v>11</v>
      </c>
    </row>
    <row r="34" spans="1:7" ht="15" customHeight="1" x14ac:dyDescent="0.25">
      <c r="A34" s="3" t="s">
        <v>39</v>
      </c>
      <c r="B34" s="3" t="s">
        <v>15</v>
      </c>
      <c r="C34" s="3" t="s">
        <v>25</v>
      </c>
      <c r="D34" s="11">
        <v>0</v>
      </c>
      <c r="E34" s="10">
        <f t="shared" si="1"/>
        <v>0</v>
      </c>
      <c r="F34" s="11">
        <v>0</v>
      </c>
      <c r="G34" s="3" t="s">
        <v>10</v>
      </c>
    </row>
    <row r="35" spans="1:7" ht="15" customHeight="1" x14ac:dyDescent="0.25">
      <c r="A35" s="3" t="s">
        <v>39</v>
      </c>
      <c r="B35" s="3" t="s">
        <v>15</v>
      </c>
      <c r="C35" s="3" t="s">
        <v>25</v>
      </c>
      <c r="D35" s="7">
        <v>12.9</v>
      </c>
      <c r="E35" s="10">
        <f t="shared" si="1"/>
        <v>12.9</v>
      </c>
      <c r="F35" s="11">
        <v>0</v>
      </c>
      <c r="G35" s="3" t="s">
        <v>11</v>
      </c>
    </row>
    <row r="36" spans="1:7" ht="15.6" customHeight="1" x14ac:dyDescent="0.25">
      <c r="A36" s="3" t="s">
        <v>39</v>
      </c>
      <c r="B36" s="3" t="s">
        <v>16</v>
      </c>
      <c r="C36" s="3" t="s">
        <v>25</v>
      </c>
      <c r="D36" s="11">
        <v>0</v>
      </c>
      <c r="E36" s="10">
        <f t="shared" si="1"/>
        <v>0</v>
      </c>
      <c r="F36" s="11">
        <v>0</v>
      </c>
      <c r="G36" s="3" t="s">
        <v>10</v>
      </c>
    </row>
    <row r="37" spans="1:7" ht="14.45" customHeight="1" x14ac:dyDescent="0.25">
      <c r="A37" s="3" t="s">
        <v>39</v>
      </c>
      <c r="B37" s="3" t="s">
        <v>16</v>
      </c>
      <c r="C37" s="3" t="s">
        <v>25</v>
      </c>
      <c r="D37" s="7">
        <v>12.9</v>
      </c>
      <c r="E37" s="10">
        <f t="shared" si="1"/>
        <v>12.9</v>
      </c>
      <c r="F37" s="11">
        <v>0</v>
      </c>
      <c r="G37" s="3" t="s">
        <v>11</v>
      </c>
    </row>
    <row r="38" spans="1:7" ht="15" customHeight="1" x14ac:dyDescent="0.25">
      <c r="A38" s="3" t="s">
        <v>39</v>
      </c>
      <c r="B38" s="3" t="s">
        <v>17</v>
      </c>
      <c r="C38" s="3" t="s">
        <v>25</v>
      </c>
      <c r="D38" s="11">
        <v>0</v>
      </c>
      <c r="E38" s="10">
        <f t="shared" si="1"/>
        <v>0</v>
      </c>
      <c r="F38" s="11">
        <v>0</v>
      </c>
      <c r="G38" s="3" t="s">
        <v>10</v>
      </c>
    </row>
    <row r="39" spans="1:7" ht="15" customHeight="1" x14ac:dyDescent="0.25">
      <c r="A39" s="3" t="s">
        <v>39</v>
      </c>
      <c r="B39" s="3" t="s">
        <v>17</v>
      </c>
      <c r="C39" s="3" t="s">
        <v>25</v>
      </c>
      <c r="D39" s="7">
        <v>12.9</v>
      </c>
      <c r="E39" s="10">
        <f t="shared" si="1"/>
        <v>12.9</v>
      </c>
      <c r="F39" s="11">
        <v>0</v>
      </c>
      <c r="G39" s="3" t="s">
        <v>11</v>
      </c>
    </row>
    <row r="40" spans="1:7" ht="15" customHeight="1" x14ac:dyDescent="0.25">
      <c r="A40" s="3" t="s">
        <v>39</v>
      </c>
      <c r="B40" s="3" t="s">
        <v>18</v>
      </c>
      <c r="C40" s="3" t="s">
        <v>25</v>
      </c>
      <c r="D40" s="11">
        <v>0</v>
      </c>
      <c r="E40" s="10">
        <f t="shared" si="1"/>
        <v>0</v>
      </c>
      <c r="F40" s="11">
        <v>0</v>
      </c>
      <c r="G40" s="3" t="s">
        <v>10</v>
      </c>
    </row>
    <row r="41" spans="1:7" ht="15" customHeight="1" x14ac:dyDescent="0.25">
      <c r="A41" s="3" t="s">
        <v>39</v>
      </c>
      <c r="B41" s="12" t="s">
        <v>18</v>
      </c>
      <c r="C41" s="3" t="s">
        <v>25</v>
      </c>
      <c r="D41" s="7">
        <v>12.9</v>
      </c>
      <c r="E41" s="10">
        <f t="shared" si="1"/>
        <v>12.9</v>
      </c>
      <c r="F41" s="11">
        <v>0</v>
      </c>
      <c r="G41" s="3" t="s">
        <v>11</v>
      </c>
    </row>
    <row r="42" spans="1:7" ht="15" customHeight="1" x14ac:dyDescent="0.25">
      <c r="A42" s="3" t="s">
        <v>39</v>
      </c>
      <c r="B42" s="12" t="s">
        <v>19</v>
      </c>
      <c r="C42" s="3" t="s">
        <v>25</v>
      </c>
      <c r="D42" s="11">
        <v>0</v>
      </c>
      <c r="E42" s="10">
        <f t="shared" si="1"/>
        <v>0</v>
      </c>
      <c r="F42" s="11">
        <v>0</v>
      </c>
      <c r="G42" s="3" t="s">
        <v>10</v>
      </c>
    </row>
    <row r="43" spans="1:7" ht="15" customHeight="1" x14ac:dyDescent="0.25">
      <c r="A43" s="3" t="s">
        <v>39</v>
      </c>
      <c r="B43" s="12" t="s">
        <v>19</v>
      </c>
      <c r="C43" s="3" t="s">
        <v>25</v>
      </c>
      <c r="D43" s="7">
        <v>12.9</v>
      </c>
      <c r="E43" s="10">
        <f t="shared" si="1"/>
        <v>12.9</v>
      </c>
      <c r="F43" s="11">
        <v>0</v>
      </c>
      <c r="G43" s="3" t="s">
        <v>11</v>
      </c>
    </row>
    <row r="44" spans="1:7" ht="15" customHeight="1" x14ac:dyDescent="0.25">
      <c r="A44" s="3" t="s">
        <v>39</v>
      </c>
      <c r="B44" s="12" t="s">
        <v>20</v>
      </c>
      <c r="C44" s="3" t="s">
        <v>25</v>
      </c>
      <c r="D44" s="11">
        <v>0</v>
      </c>
      <c r="E44" s="10">
        <f t="shared" si="1"/>
        <v>0</v>
      </c>
      <c r="F44" s="11">
        <v>0</v>
      </c>
      <c r="G44" s="3" t="s">
        <v>10</v>
      </c>
    </row>
    <row r="45" spans="1:7" ht="15" customHeight="1" x14ac:dyDescent="0.25">
      <c r="A45" s="3" t="s">
        <v>39</v>
      </c>
      <c r="B45" s="12" t="s">
        <v>20</v>
      </c>
      <c r="C45" s="3" t="s">
        <v>25</v>
      </c>
      <c r="D45" s="7">
        <v>12.9</v>
      </c>
      <c r="E45" s="10">
        <f t="shared" si="1"/>
        <v>12.9</v>
      </c>
      <c r="F45" s="11">
        <v>0</v>
      </c>
      <c r="G45" s="3" t="s">
        <v>11</v>
      </c>
    </row>
    <row r="46" spans="1:7" ht="15" customHeight="1" x14ac:dyDescent="0.25">
      <c r="A46" s="3" t="s">
        <v>39</v>
      </c>
      <c r="B46" s="12" t="s">
        <v>21</v>
      </c>
      <c r="C46" s="3" t="s">
        <v>25</v>
      </c>
      <c r="D46" s="11">
        <v>0</v>
      </c>
      <c r="E46" s="10">
        <f t="shared" si="1"/>
        <v>0</v>
      </c>
      <c r="F46" s="11">
        <v>0</v>
      </c>
      <c r="G46" s="3" t="s">
        <v>10</v>
      </c>
    </row>
    <row r="47" spans="1:7" ht="15" customHeight="1" x14ac:dyDescent="0.25">
      <c r="A47" s="3" t="s">
        <v>39</v>
      </c>
      <c r="B47" s="12" t="s">
        <v>21</v>
      </c>
      <c r="C47" s="3" t="s">
        <v>25</v>
      </c>
      <c r="D47" s="7">
        <v>12.9</v>
      </c>
      <c r="E47" s="10">
        <f t="shared" si="1"/>
        <v>12.9</v>
      </c>
      <c r="F47" s="11">
        <v>0</v>
      </c>
      <c r="G47" s="3" t="s">
        <v>11</v>
      </c>
    </row>
    <row r="48" spans="1:7" ht="15" customHeight="1" x14ac:dyDescent="0.25">
      <c r="A48" s="3" t="s">
        <v>39</v>
      </c>
      <c r="B48" s="12" t="s">
        <v>22</v>
      </c>
      <c r="C48" s="3" t="s">
        <v>25</v>
      </c>
      <c r="D48" s="11">
        <v>0</v>
      </c>
      <c r="E48" s="10">
        <f t="shared" si="1"/>
        <v>0</v>
      </c>
      <c r="F48" s="11">
        <v>0</v>
      </c>
      <c r="G48" s="3" t="s">
        <v>10</v>
      </c>
    </row>
    <row r="49" spans="1:7" ht="15" customHeight="1" x14ac:dyDescent="0.25">
      <c r="A49" s="3" t="s">
        <v>39</v>
      </c>
      <c r="B49" s="12" t="s">
        <v>22</v>
      </c>
      <c r="C49" s="3" t="s">
        <v>25</v>
      </c>
      <c r="D49" s="7">
        <v>12.9</v>
      </c>
      <c r="E49" s="10">
        <f t="shared" si="1"/>
        <v>12.9</v>
      </c>
      <c r="F49" s="11">
        <v>0</v>
      </c>
      <c r="G49" s="3" t="s">
        <v>11</v>
      </c>
    </row>
    <row r="51" spans="1:7" x14ac:dyDescent="0.25">
      <c r="A51" s="36"/>
    </row>
  </sheetData>
  <autoFilter ref="A1:G49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3"/>
  <sheetViews>
    <sheetView workbookViewId="0">
      <selection activeCell="F32" sqref="F32"/>
    </sheetView>
  </sheetViews>
  <sheetFormatPr defaultColWidth="9.140625" defaultRowHeight="15" x14ac:dyDescent="0.25"/>
  <cols>
    <col min="1" max="1" width="20.7109375" style="21" customWidth="1"/>
    <col min="2" max="2" width="12.85546875" style="21" customWidth="1"/>
    <col min="3" max="3" width="10.85546875" style="21" customWidth="1"/>
    <col min="4" max="4" width="18.5703125" style="21" customWidth="1"/>
    <col min="5" max="6" width="18.42578125" style="21" customWidth="1"/>
    <col min="7" max="7" width="16.7109375" style="21" customWidth="1"/>
    <col min="8" max="16384" width="9.140625" style="21"/>
  </cols>
  <sheetData>
    <row r="1" spans="1:7" ht="31.5" customHeight="1" x14ac:dyDescent="0.25">
      <c r="A1" s="23" t="s">
        <v>38</v>
      </c>
      <c r="B1" s="23" t="s">
        <v>1</v>
      </c>
      <c r="C1" s="23" t="s">
        <v>2</v>
      </c>
      <c r="D1" s="23" t="s">
        <v>3</v>
      </c>
      <c r="E1" s="23" t="s">
        <v>33</v>
      </c>
      <c r="F1" s="23" t="s">
        <v>5</v>
      </c>
      <c r="G1" s="23" t="s">
        <v>6</v>
      </c>
    </row>
    <row r="2" spans="1:7" ht="14.1" customHeight="1" x14ac:dyDescent="0.25">
      <c r="A2" s="18" t="s">
        <v>40</v>
      </c>
      <c r="B2" s="19" t="s">
        <v>8</v>
      </c>
      <c r="C2" s="18" t="s">
        <v>9</v>
      </c>
      <c r="D2" s="8">
        <v>48.8</v>
      </c>
      <c r="E2" s="20">
        <f>D2-F2</f>
        <v>48.8</v>
      </c>
      <c r="F2" s="13">
        <v>0</v>
      </c>
      <c r="G2" s="18" t="s">
        <v>10</v>
      </c>
    </row>
    <row r="3" spans="1:7" ht="14.1" customHeight="1" x14ac:dyDescent="0.25">
      <c r="A3" s="18" t="s">
        <v>40</v>
      </c>
      <c r="B3" s="19" t="s">
        <v>8</v>
      </c>
      <c r="C3" s="18" t="s">
        <v>9</v>
      </c>
      <c r="D3" s="8">
        <v>43.5</v>
      </c>
      <c r="E3" s="20">
        <f t="shared" ref="E3:E7" si="0">D3-F3</f>
        <v>43.5</v>
      </c>
      <c r="F3" s="13">
        <v>0</v>
      </c>
      <c r="G3" s="18" t="s">
        <v>11</v>
      </c>
    </row>
    <row r="4" spans="1:7" ht="14.1" customHeight="1" x14ac:dyDescent="0.25">
      <c r="A4" s="18" t="s">
        <v>40</v>
      </c>
      <c r="B4" s="19" t="s">
        <v>12</v>
      </c>
      <c r="C4" s="18" t="s">
        <v>9</v>
      </c>
      <c r="D4" s="8">
        <v>48.8</v>
      </c>
      <c r="E4" s="20">
        <f t="shared" si="0"/>
        <v>48.8</v>
      </c>
      <c r="F4" s="13">
        <v>0</v>
      </c>
      <c r="G4" s="18" t="s">
        <v>10</v>
      </c>
    </row>
    <row r="5" spans="1:7" ht="14.1" customHeight="1" x14ac:dyDescent="0.25">
      <c r="A5" s="18" t="s">
        <v>40</v>
      </c>
      <c r="B5" s="19" t="s">
        <v>12</v>
      </c>
      <c r="C5" s="18" t="s">
        <v>9</v>
      </c>
      <c r="D5" s="8">
        <v>43.5</v>
      </c>
      <c r="E5" s="20">
        <f t="shared" si="0"/>
        <v>43.5</v>
      </c>
      <c r="F5" s="13">
        <v>0</v>
      </c>
      <c r="G5" s="18" t="s">
        <v>11</v>
      </c>
    </row>
    <row r="6" spans="1:7" ht="14.1" customHeight="1" x14ac:dyDescent="0.25">
      <c r="A6" s="18" t="s">
        <v>40</v>
      </c>
      <c r="B6" s="19" t="s">
        <v>13</v>
      </c>
      <c r="C6" s="18" t="s">
        <v>9</v>
      </c>
      <c r="D6" s="8">
        <v>48.8</v>
      </c>
      <c r="E6" s="20">
        <f t="shared" si="0"/>
        <v>48.8</v>
      </c>
      <c r="F6" s="13">
        <v>0</v>
      </c>
      <c r="G6" s="18" t="s">
        <v>10</v>
      </c>
    </row>
    <row r="7" spans="1:7" ht="14.1" customHeight="1" x14ac:dyDescent="0.25">
      <c r="A7" s="18" t="s">
        <v>40</v>
      </c>
      <c r="B7" s="19" t="s">
        <v>13</v>
      </c>
      <c r="C7" s="18" t="s">
        <v>9</v>
      </c>
      <c r="D7" s="8">
        <v>43.5</v>
      </c>
      <c r="E7" s="20">
        <f t="shared" si="0"/>
        <v>43.5</v>
      </c>
      <c r="F7" s="13">
        <v>0</v>
      </c>
      <c r="G7" s="18" t="s">
        <v>11</v>
      </c>
    </row>
    <row r="8" spans="1:7" ht="14.1" customHeight="1" x14ac:dyDescent="0.25">
      <c r="A8" s="18" t="s">
        <v>40</v>
      </c>
      <c r="B8" s="19" t="s">
        <v>14</v>
      </c>
      <c r="C8" s="18" t="s">
        <v>9</v>
      </c>
      <c r="D8" s="8">
        <v>48.8</v>
      </c>
      <c r="E8" s="20">
        <f>D8-F8</f>
        <v>48.8</v>
      </c>
      <c r="F8" s="13">
        <v>0</v>
      </c>
      <c r="G8" s="18" t="s">
        <v>10</v>
      </c>
    </row>
    <row r="9" spans="1:7" ht="14.1" customHeight="1" x14ac:dyDescent="0.25">
      <c r="A9" s="18" t="s">
        <v>40</v>
      </c>
      <c r="B9" s="19" t="s">
        <v>14</v>
      </c>
      <c r="C9" s="18" t="s">
        <v>9</v>
      </c>
      <c r="D9" s="8">
        <v>43.5</v>
      </c>
      <c r="E9" s="20">
        <f t="shared" ref="E9:E25" si="1">D9-F9</f>
        <v>43.5</v>
      </c>
      <c r="F9" s="13">
        <v>0</v>
      </c>
      <c r="G9" s="18" t="s">
        <v>11</v>
      </c>
    </row>
    <row r="10" spans="1:7" ht="14.1" customHeight="1" x14ac:dyDescent="0.25">
      <c r="A10" s="18" t="s">
        <v>40</v>
      </c>
      <c r="B10" s="19" t="s">
        <v>15</v>
      </c>
      <c r="C10" s="18" t="s">
        <v>9</v>
      </c>
      <c r="D10" s="8">
        <v>48.8</v>
      </c>
      <c r="E10" s="20">
        <f t="shared" si="1"/>
        <v>48.8</v>
      </c>
      <c r="F10" s="13">
        <v>0</v>
      </c>
      <c r="G10" s="18" t="s">
        <v>10</v>
      </c>
    </row>
    <row r="11" spans="1:7" ht="14.1" customHeight="1" x14ac:dyDescent="0.25">
      <c r="A11" s="18" t="s">
        <v>40</v>
      </c>
      <c r="B11" s="19" t="s">
        <v>15</v>
      </c>
      <c r="C11" s="18" t="s">
        <v>9</v>
      </c>
      <c r="D11" s="8">
        <v>43.5</v>
      </c>
      <c r="E11" s="20">
        <f t="shared" si="1"/>
        <v>43.5</v>
      </c>
      <c r="F11" s="13">
        <v>0</v>
      </c>
      <c r="G11" s="18" t="s">
        <v>11</v>
      </c>
    </row>
    <row r="12" spans="1:7" ht="14.1" customHeight="1" x14ac:dyDescent="0.25">
      <c r="A12" s="18" t="s">
        <v>40</v>
      </c>
      <c r="B12" s="19" t="s">
        <v>16</v>
      </c>
      <c r="C12" s="18" t="s">
        <v>9</v>
      </c>
      <c r="D12" s="8">
        <v>48.8</v>
      </c>
      <c r="E12" s="20">
        <f t="shared" si="1"/>
        <v>48.8</v>
      </c>
      <c r="F12" s="13">
        <v>0</v>
      </c>
      <c r="G12" s="18" t="s">
        <v>10</v>
      </c>
    </row>
    <row r="13" spans="1:7" ht="14.1" customHeight="1" x14ac:dyDescent="0.25">
      <c r="A13" s="18" t="s">
        <v>40</v>
      </c>
      <c r="B13" s="19" t="s">
        <v>16</v>
      </c>
      <c r="C13" s="18" t="s">
        <v>9</v>
      </c>
      <c r="D13" s="8">
        <v>43.5</v>
      </c>
      <c r="E13" s="20">
        <f t="shared" si="1"/>
        <v>43.5</v>
      </c>
      <c r="F13" s="13">
        <v>0</v>
      </c>
      <c r="G13" s="18" t="s">
        <v>11</v>
      </c>
    </row>
    <row r="14" spans="1:7" ht="14.1" customHeight="1" x14ac:dyDescent="0.25">
      <c r="A14" s="18" t="s">
        <v>40</v>
      </c>
      <c r="B14" s="19" t="s">
        <v>17</v>
      </c>
      <c r="C14" s="18" t="s">
        <v>9</v>
      </c>
      <c r="D14" s="8">
        <v>48.8</v>
      </c>
      <c r="E14" s="20">
        <f t="shared" si="1"/>
        <v>48.8</v>
      </c>
      <c r="F14" s="13">
        <v>0</v>
      </c>
      <c r="G14" s="18" t="s">
        <v>10</v>
      </c>
    </row>
    <row r="15" spans="1:7" ht="14.1" customHeight="1" x14ac:dyDescent="0.25">
      <c r="A15" s="18" t="s">
        <v>40</v>
      </c>
      <c r="B15" s="19" t="s">
        <v>17</v>
      </c>
      <c r="C15" s="18" t="s">
        <v>9</v>
      </c>
      <c r="D15" s="8">
        <v>43.5</v>
      </c>
      <c r="E15" s="20">
        <f t="shared" si="1"/>
        <v>43.5</v>
      </c>
      <c r="F15" s="13">
        <v>0</v>
      </c>
      <c r="G15" s="18" t="s">
        <v>11</v>
      </c>
    </row>
    <row r="16" spans="1:7" ht="14.1" customHeight="1" x14ac:dyDescent="0.25">
      <c r="A16" s="18" t="s">
        <v>40</v>
      </c>
      <c r="B16" s="19" t="s">
        <v>18</v>
      </c>
      <c r="C16" s="18" t="s">
        <v>9</v>
      </c>
      <c r="D16" s="8">
        <v>48.8</v>
      </c>
      <c r="E16" s="20">
        <f t="shared" si="1"/>
        <v>48.8</v>
      </c>
      <c r="F16" s="13">
        <v>0</v>
      </c>
      <c r="G16" s="18" t="s">
        <v>10</v>
      </c>
    </row>
    <row r="17" spans="1:7" ht="14.1" customHeight="1" x14ac:dyDescent="0.25">
      <c r="A17" s="18" t="s">
        <v>40</v>
      </c>
      <c r="B17" s="19" t="s">
        <v>18</v>
      </c>
      <c r="C17" s="18" t="s">
        <v>9</v>
      </c>
      <c r="D17" s="8">
        <v>43.5</v>
      </c>
      <c r="E17" s="20">
        <f t="shared" si="1"/>
        <v>43.5</v>
      </c>
      <c r="F17" s="13">
        <v>0</v>
      </c>
      <c r="G17" s="18" t="s">
        <v>11</v>
      </c>
    </row>
    <row r="18" spans="1:7" ht="14.1" customHeight="1" x14ac:dyDescent="0.25">
      <c r="A18" s="18" t="s">
        <v>40</v>
      </c>
      <c r="B18" s="19" t="s">
        <v>19</v>
      </c>
      <c r="C18" s="18" t="s">
        <v>9</v>
      </c>
      <c r="D18" s="8">
        <v>48.8</v>
      </c>
      <c r="E18" s="20">
        <f t="shared" si="1"/>
        <v>48.8</v>
      </c>
      <c r="F18" s="13">
        <v>0</v>
      </c>
      <c r="G18" s="18" t="s">
        <v>10</v>
      </c>
    </row>
    <row r="19" spans="1:7" ht="14.1" customHeight="1" x14ac:dyDescent="0.25">
      <c r="A19" s="18" t="s">
        <v>40</v>
      </c>
      <c r="B19" s="19" t="s">
        <v>19</v>
      </c>
      <c r="C19" s="18" t="s">
        <v>9</v>
      </c>
      <c r="D19" s="8">
        <v>43.5</v>
      </c>
      <c r="E19" s="20">
        <f t="shared" si="1"/>
        <v>43.5</v>
      </c>
      <c r="F19" s="13">
        <v>0</v>
      </c>
      <c r="G19" s="18" t="s">
        <v>11</v>
      </c>
    </row>
    <row r="20" spans="1:7" ht="14.1" customHeight="1" x14ac:dyDescent="0.25">
      <c r="A20" s="18" t="s">
        <v>40</v>
      </c>
      <c r="B20" s="19" t="s">
        <v>20</v>
      </c>
      <c r="C20" s="18" t="s">
        <v>9</v>
      </c>
      <c r="D20" s="8">
        <v>48.8</v>
      </c>
      <c r="E20" s="20">
        <f t="shared" si="1"/>
        <v>48.8</v>
      </c>
      <c r="F20" s="13">
        <v>0</v>
      </c>
      <c r="G20" s="18" t="s">
        <v>10</v>
      </c>
    </row>
    <row r="21" spans="1:7" ht="14.1" customHeight="1" x14ac:dyDescent="0.25">
      <c r="A21" s="18" t="s">
        <v>40</v>
      </c>
      <c r="B21" s="19" t="s">
        <v>20</v>
      </c>
      <c r="C21" s="18" t="s">
        <v>9</v>
      </c>
      <c r="D21" s="8">
        <v>43.5</v>
      </c>
      <c r="E21" s="20">
        <f t="shared" si="1"/>
        <v>43.5</v>
      </c>
      <c r="F21" s="13">
        <v>0</v>
      </c>
      <c r="G21" s="18" t="s">
        <v>11</v>
      </c>
    </row>
    <row r="22" spans="1:7" ht="14.1" customHeight="1" x14ac:dyDescent="0.25">
      <c r="A22" s="18" t="s">
        <v>40</v>
      </c>
      <c r="B22" s="19" t="s">
        <v>21</v>
      </c>
      <c r="C22" s="18" t="s">
        <v>9</v>
      </c>
      <c r="D22" s="8">
        <v>48.8</v>
      </c>
      <c r="E22" s="20">
        <f t="shared" si="1"/>
        <v>48.8</v>
      </c>
      <c r="F22" s="13">
        <v>0</v>
      </c>
      <c r="G22" s="18" t="s">
        <v>10</v>
      </c>
    </row>
    <row r="23" spans="1:7" ht="14.1" customHeight="1" x14ac:dyDescent="0.25">
      <c r="A23" s="18" t="s">
        <v>40</v>
      </c>
      <c r="B23" s="19" t="s">
        <v>21</v>
      </c>
      <c r="C23" s="18" t="s">
        <v>9</v>
      </c>
      <c r="D23" s="8">
        <v>43.5</v>
      </c>
      <c r="E23" s="20">
        <f t="shared" si="1"/>
        <v>43.5</v>
      </c>
      <c r="F23" s="13">
        <v>0</v>
      </c>
      <c r="G23" s="18" t="s">
        <v>11</v>
      </c>
    </row>
    <row r="24" spans="1:7" ht="14.1" customHeight="1" x14ac:dyDescent="0.25">
      <c r="A24" s="18" t="s">
        <v>40</v>
      </c>
      <c r="B24" s="19" t="s">
        <v>22</v>
      </c>
      <c r="C24" s="18" t="s">
        <v>9</v>
      </c>
      <c r="D24" s="8">
        <v>48.8</v>
      </c>
      <c r="E24" s="20">
        <f t="shared" si="1"/>
        <v>48.8</v>
      </c>
      <c r="F24" s="13">
        <v>0</v>
      </c>
      <c r="G24" s="18" t="s">
        <v>10</v>
      </c>
    </row>
    <row r="25" spans="1:7" ht="14.1" customHeight="1" x14ac:dyDescent="0.25">
      <c r="A25" s="18" t="s">
        <v>40</v>
      </c>
      <c r="B25" s="19" t="s">
        <v>22</v>
      </c>
      <c r="C25" s="18" t="s">
        <v>9</v>
      </c>
      <c r="D25" s="8">
        <v>43.5</v>
      </c>
      <c r="E25" s="20">
        <f t="shared" si="1"/>
        <v>43.5</v>
      </c>
      <c r="F25" s="13">
        <v>0</v>
      </c>
      <c r="G25" s="18" t="s">
        <v>11</v>
      </c>
    </row>
    <row r="26" spans="1:7" ht="14.1" customHeight="1" x14ac:dyDescent="0.25">
      <c r="A26" s="18" t="s">
        <v>40</v>
      </c>
      <c r="B26" s="19" t="s">
        <v>8</v>
      </c>
      <c r="C26" s="18" t="s">
        <v>25</v>
      </c>
      <c r="D26" s="13">
        <v>7.9962080000000002</v>
      </c>
      <c r="E26" s="20">
        <f t="shared" ref="E26:E31" si="2">D26-F26</f>
        <v>7.9962080000000002</v>
      </c>
      <c r="F26" s="13">
        <v>0</v>
      </c>
      <c r="G26" s="18" t="s">
        <v>10</v>
      </c>
    </row>
    <row r="27" spans="1:7" ht="14.1" customHeight="1" x14ac:dyDescent="0.25">
      <c r="A27" s="18" t="s">
        <v>40</v>
      </c>
      <c r="B27" s="19" t="s">
        <v>8</v>
      </c>
      <c r="C27" s="18" t="s">
        <v>25</v>
      </c>
      <c r="D27" s="8">
        <v>84.3</v>
      </c>
      <c r="E27" s="20">
        <f t="shared" si="2"/>
        <v>84.3</v>
      </c>
      <c r="F27" s="13">
        <v>0</v>
      </c>
      <c r="G27" s="18" t="s">
        <v>11</v>
      </c>
    </row>
    <row r="28" spans="1:7" ht="14.1" customHeight="1" x14ac:dyDescent="0.25">
      <c r="A28" s="18" t="s">
        <v>40</v>
      </c>
      <c r="B28" s="19" t="s">
        <v>12</v>
      </c>
      <c r="C28" s="18" t="s">
        <v>25</v>
      </c>
      <c r="D28" s="13">
        <v>7.9962080000000002</v>
      </c>
      <c r="E28" s="20">
        <f t="shared" si="2"/>
        <v>7.9962080000000002</v>
      </c>
      <c r="F28" s="13">
        <v>0</v>
      </c>
      <c r="G28" s="18" t="s">
        <v>10</v>
      </c>
    </row>
    <row r="29" spans="1:7" ht="14.1" customHeight="1" x14ac:dyDescent="0.25">
      <c r="A29" s="18" t="s">
        <v>40</v>
      </c>
      <c r="B29" s="19" t="s">
        <v>12</v>
      </c>
      <c r="C29" s="18" t="s">
        <v>25</v>
      </c>
      <c r="D29" s="8">
        <v>84.3</v>
      </c>
      <c r="E29" s="20">
        <f t="shared" si="2"/>
        <v>84.3</v>
      </c>
      <c r="F29" s="13">
        <v>0</v>
      </c>
      <c r="G29" s="18" t="s">
        <v>11</v>
      </c>
    </row>
    <row r="30" spans="1:7" ht="14.1" customHeight="1" x14ac:dyDescent="0.25">
      <c r="A30" s="18" t="s">
        <v>40</v>
      </c>
      <c r="B30" s="19" t="s">
        <v>13</v>
      </c>
      <c r="C30" s="18" t="s">
        <v>25</v>
      </c>
      <c r="D30" s="13">
        <v>7.9962080000000002</v>
      </c>
      <c r="E30" s="20">
        <f t="shared" si="2"/>
        <v>7.9962080000000002</v>
      </c>
      <c r="F30" s="13">
        <v>0</v>
      </c>
      <c r="G30" s="18" t="s">
        <v>10</v>
      </c>
    </row>
    <row r="31" spans="1:7" ht="14.1" customHeight="1" x14ac:dyDescent="0.25">
      <c r="A31" s="18" t="s">
        <v>40</v>
      </c>
      <c r="B31" s="19" t="s">
        <v>13</v>
      </c>
      <c r="C31" s="18" t="s">
        <v>25</v>
      </c>
      <c r="D31" s="8">
        <v>84.3</v>
      </c>
      <c r="E31" s="20">
        <f t="shared" si="2"/>
        <v>84.3</v>
      </c>
      <c r="F31" s="13">
        <v>0</v>
      </c>
      <c r="G31" s="18" t="s">
        <v>11</v>
      </c>
    </row>
    <row r="32" spans="1:7" ht="14.1" customHeight="1" x14ac:dyDescent="0.25">
      <c r="A32" s="18" t="s">
        <v>40</v>
      </c>
      <c r="B32" s="19" t="s">
        <v>14</v>
      </c>
      <c r="C32" s="18" t="s">
        <v>25</v>
      </c>
      <c r="D32" s="13">
        <v>7.9962080000000002</v>
      </c>
      <c r="E32" s="20">
        <f t="shared" ref="E32:E37" si="3">D32-F32</f>
        <v>7.9962080000000002</v>
      </c>
      <c r="F32" s="13">
        <v>0</v>
      </c>
      <c r="G32" s="18" t="s">
        <v>10</v>
      </c>
    </row>
    <row r="33" spans="1:7" ht="14.1" customHeight="1" x14ac:dyDescent="0.25">
      <c r="A33" s="18" t="s">
        <v>40</v>
      </c>
      <c r="B33" s="19" t="s">
        <v>14</v>
      </c>
      <c r="C33" s="18" t="s">
        <v>25</v>
      </c>
      <c r="D33" s="8">
        <v>84.3</v>
      </c>
      <c r="E33" s="20">
        <f t="shared" si="3"/>
        <v>84.3</v>
      </c>
      <c r="F33" s="13">
        <v>0</v>
      </c>
      <c r="G33" s="18" t="s">
        <v>11</v>
      </c>
    </row>
    <row r="34" spans="1:7" ht="14.1" customHeight="1" x14ac:dyDescent="0.25">
      <c r="A34" s="18" t="s">
        <v>40</v>
      </c>
      <c r="B34" s="19" t="s">
        <v>15</v>
      </c>
      <c r="C34" s="18" t="s">
        <v>25</v>
      </c>
      <c r="D34" s="13">
        <v>7.9962080000000002</v>
      </c>
      <c r="E34" s="20">
        <f t="shared" si="3"/>
        <v>7.9962080000000002</v>
      </c>
      <c r="F34" s="13">
        <v>0</v>
      </c>
      <c r="G34" s="18" t="s">
        <v>10</v>
      </c>
    </row>
    <row r="35" spans="1:7" ht="14.1" customHeight="1" x14ac:dyDescent="0.25">
      <c r="A35" s="18" t="s">
        <v>40</v>
      </c>
      <c r="B35" s="19" t="s">
        <v>15</v>
      </c>
      <c r="C35" s="18" t="s">
        <v>25</v>
      </c>
      <c r="D35" s="8">
        <v>84.3</v>
      </c>
      <c r="E35" s="20">
        <f t="shared" si="3"/>
        <v>84.3</v>
      </c>
      <c r="F35" s="13">
        <v>0</v>
      </c>
      <c r="G35" s="18" t="s">
        <v>11</v>
      </c>
    </row>
    <row r="36" spans="1:7" ht="14.1" customHeight="1" x14ac:dyDescent="0.25">
      <c r="A36" s="18" t="s">
        <v>40</v>
      </c>
      <c r="B36" s="19" t="s">
        <v>16</v>
      </c>
      <c r="C36" s="18" t="s">
        <v>25</v>
      </c>
      <c r="D36" s="13">
        <v>7.9962080000000002</v>
      </c>
      <c r="E36" s="20">
        <f t="shared" si="3"/>
        <v>7.9962080000000002</v>
      </c>
      <c r="F36" s="13">
        <v>0</v>
      </c>
      <c r="G36" s="18" t="s">
        <v>10</v>
      </c>
    </row>
    <row r="37" spans="1:7" ht="14.1" customHeight="1" x14ac:dyDescent="0.25">
      <c r="A37" s="18" t="s">
        <v>40</v>
      </c>
      <c r="B37" s="19" t="s">
        <v>16</v>
      </c>
      <c r="C37" s="18" t="s">
        <v>25</v>
      </c>
      <c r="D37" s="8">
        <v>84.3</v>
      </c>
      <c r="E37" s="20">
        <f t="shared" si="3"/>
        <v>84.3</v>
      </c>
      <c r="F37" s="13">
        <v>0</v>
      </c>
      <c r="G37" s="18" t="s">
        <v>11</v>
      </c>
    </row>
    <row r="38" spans="1:7" ht="14.1" customHeight="1" x14ac:dyDescent="0.25">
      <c r="A38" s="18" t="s">
        <v>40</v>
      </c>
      <c r="B38" s="19" t="s">
        <v>17</v>
      </c>
      <c r="C38" s="18" t="s">
        <v>25</v>
      </c>
      <c r="D38" s="13">
        <v>7.9962080000000002</v>
      </c>
      <c r="E38" s="20">
        <f t="shared" ref="E38:E51" si="4">D38-F38</f>
        <v>7.9962080000000002</v>
      </c>
      <c r="F38" s="13">
        <v>0</v>
      </c>
      <c r="G38" s="18" t="s">
        <v>10</v>
      </c>
    </row>
    <row r="39" spans="1:7" ht="14.1" customHeight="1" x14ac:dyDescent="0.25">
      <c r="A39" s="18" t="s">
        <v>40</v>
      </c>
      <c r="B39" s="19" t="s">
        <v>17</v>
      </c>
      <c r="C39" s="18" t="s">
        <v>25</v>
      </c>
      <c r="D39" s="8">
        <v>84.3</v>
      </c>
      <c r="E39" s="20">
        <f t="shared" si="4"/>
        <v>84.3</v>
      </c>
      <c r="F39" s="13">
        <v>0</v>
      </c>
      <c r="G39" s="18" t="s">
        <v>11</v>
      </c>
    </row>
    <row r="40" spans="1:7" ht="14.1" customHeight="1" x14ac:dyDescent="0.25">
      <c r="A40" s="18" t="s">
        <v>40</v>
      </c>
      <c r="B40" s="19" t="s">
        <v>18</v>
      </c>
      <c r="C40" s="18" t="s">
        <v>25</v>
      </c>
      <c r="D40" s="13">
        <v>7.9962080000000002</v>
      </c>
      <c r="E40" s="20">
        <f t="shared" si="4"/>
        <v>7.9962080000000002</v>
      </c>
      <c r="F40" s="13">
        <v>0</v>
      </c>
      <c r="G40" s="18" t="s">
        <v>10</v>
      </c>
    </row>
    <row r="41" spans="1:7" ht="14.1" customHeight="1" x14ac:dyDescent="0.25">
      <c r="A41" s="18" t="s">
        <v>40</v>
      </c>
      <c r="B41" s="19" t="s">
        <v>18</v>
      </c>
      <c r="C41" s="18" t="s">
        <v>25</v>
      </c>
      <c r="D41" s="8">
        <v>84.3</v>
      </c>
      <c r="E41" s="20">
        <f t="shared" si="4"/>
        <v>84.3</v>
      </c>
      <c r="F41" s="13">
        <v>0</v>
      </c>
      <c r="G41" s="18" t="s">
        <v>11</v>
      </c>
    </row>
    <row r="42" spans="1:7" ht="14.1" customHeight="1" x14ac:dyDescent="0.25">
      <c r="A42" s="18" t="s">
        <v>40</v>
      </c>
      <c r="B42" s="19" t="s">
        <v>51</v>
      </c>
      <c r="C42" s="18" t="s">
        <v>25</v>
      </c>
      <c r="D42" s="13">
        <v>7.9962080000000002</v>
      </c>
      <c r="E42" s="20">
        <f t="shared" si="4"/>
        <v>7.9962080000000002</v>
      </c>
      <c r="F42" s="13">
        <v>0</v>
      </c>
      <c r="G42" s="18" t="s">
        <v>10</v>
      </c>
    </row>
    <row r="43" spans="1:7" ht="14.1" customHeight="1" x14ac:dyDescent="0.25">
      <c r="A43" s="18" t="s">
        <v>40</v>
      </c>
      <c r="B43" s="19" t="s">
        <v>52</v>
      </c>
      <c r="C43" s="18" t="s">
        <v>25</v>
      </c>
      <c r="D43" s="8">
        <v>84.3</v>
      </c>
      <c r="E43" s="20">
        <f t="shared" si="4"/>
        <v>84.3</v>
      </c>
      <c r="F43" s="13">
        <v>0</v>
      </c>
      <c r="G43" s="18" t="s">
        <v>11</v>
      </c>
    </row>
    <row r="44" spans="1:7" ht="14.1" customHeight="1" x14ac:dyDescent="0.25">
      <c r="A44" s="18" t="s">
        <v>40</v>
      </c>
      <c r="B44" s="19" t="s">
        <v>53</v>
      </c>
      <c r="C44" s="18" t="s">
        <v>25</v>
      </c>
      <c r="D44" s="43">
        <v>9.76</v>
      </c>
      <c r="E44" s="44">
        <f t="shared" ref="E44:E45" si="5">D44-F44</f>
        <v>9.76</v>
      </c>
      <c r="F44" s="13">
        <v>0</v>
      </c>
      <c r="G44" s="18" t="s">
        <v>10</v>
      </c>
    </row>
    <row r="45" spans="1:7" ht="14.1" customHeight="1" x14ac:dyDescent="0.25">
      <c r="A45" s="18" t="s">
        <v>40</v>
      </c>
      <c r="B45" s="19" t="s">
        <v>53</v>
      </c>
      <c r="C45" s="18" t="s">
        <v>25</v>
      </c>
      <c r="D45" s="43">
        <v>82.54</v>
      </c>
      <c r="E45" s="44">
        <f t="shared" si="5"/>
        <v>82.54</v>
      </c>
      <c r="F45" s="13">
        <v>0</v>
      </c>
      <c r="G45" s="18" t="s">
        <v>11</v>
      </c>
    </row>
    <row r="46" spans="1:7" ht="14.1" customHeight="1" x14ac:dyDescent="0.25">
      <c r="A46" s="18" t="s">
        <v>40</v>
      </c>
      <c r="B46" s="19" t="s">
        <v>20</v>
      </c>
      <c r="C46" s="18" t="s">
        <v>25</v>
      </c>
      <c r="D46" s="43">
        <v>9.76</v>
      </c>
      <c r="E46" s="44">
        <f t="shared" si="4"/>
        <v>9.76</v>
      </c>
      <c r="F46" s="13">
        <v>0</v>
      </c>
      <c r="G46" s="18" t="s">
        <v>10</v>
      </c>
    </row>
    <row r="47" spans="1:7" ht="14.1" customHeight="1" x14ac:dyDescent="0.25">
      <c r="A47" s="18" t="s">
        <v>40</v>
      </c>
      <c r="B47" s="19" t="s">
        <v>20</v>
      </c>
      <c r="C47" s="18" t="s">
        <v>25</v>
      </c>
      <c r="D47" s="43">
        <v>82.54</v>
      </c>
      <c r="E47" s="44">
        <f t="shared" si="4"/>
        <v>82.54</v>
      </c>
      <c r="F47" s="13">
        <v>0</v>
      </c>
      <c r="G47" s="18" t="s">
        <v>11</v>
      </c>
    </row>
    <row r="48" spans="1:7" ht="14.1" customHeight="1" x14ac:dyDescent="0.25">
      <c r="A48" s="18" t="s">
        <v>40</v>
      </c>
      <c r="B48" s="19" t="s">
        <v>21</v>
      </c>
      <c r="C48" s="18" t="s">
        <v>25</v>
      </c>
      <c r="D48" s="43">
        <v>9.76</v>
      </c>
      <c r="E48" s="44">
        <f t="shared" si="4"/>
        <v>9.76</v>
      </c>
      <c r="F48" s="13">
        <v>0</v>
      </c>
      <c r="G48" s="18" t="s">
        <v>10</v>
      </c>
    </row>
    <row r="49" spans="1:7" ht="14.1" customHeight="1" x14ac:dyDescent="0.25">
      <c r="A49" s="18" t="s">
        <v>40</v>
      </c>
      <c r="B49" s="19" t="s">
        <v>21</v>
      </c>
      <c r="C49" s="18" t="s">
        <v>25</v>
      </c>
      <c r="D49" s="43">
        <v>82.54</v>
      </c>
      <c r="E49" s="44">
        <f t="shared" si="4"/>
        <v>82.54</v>
      </c>
      <c r="F49" s="40">
        <v>0</v>
      </c>
      <c r="G49" s="18" t="s">
        <v>11</v>
      </c>
    </row>
    <row r="50" spans="1:7" ht="14.1" customHeight="1" x14ac:dyDescent="0.25">
      <c r="A50" s="18" t="s">
        <v>40</v>
      </c>
      <c r="B50" s="19" t="s">
        <v>22</v>
      </c>
      <c r="C50" s="18" t="s">
        <v>25</v>
      </c>
      <c r="D50" s="43">
        <v>9.76</v>
      </c>
      <c r="E50" s="44">
        <f t="shared" si="4"/>
        <v>9.76</v>
      </c>
      <c r="F50" s="13">
        <v>0</v>
      </c>
      <c r="G50" s="18" t="s">
        <v>10</v>
      </c>
    </row>
    <row r="51" spans="1:7" ht="14.1" customHeight="1" x14ac:dyDescent="0.25">
      <c r="A51" s="18" t="s">
        <v>40</v>
      </c>
      <c r="B51" s="19" t="s">
        <v>22</v>
      </c>
      <c r="C51" s="18" t="s">
        <v>25</v>
      </c>
      <c r="D51" s="43">
        <v>82.54</v>
      </c>
      <c r="E51" s="44">
        <f t="shared" si="4"/>
        <v>82.54</v>
      </c>
      <c r="F51" s="13">
        <v>0</v>
      </c>
      <c r="G51" s="18" t="s">
        <v>11</v>
      </c>
    </row>
    <row r="53" spans="1:7" x14ac:dyDescent="0.25">
      <c r="A53" s="36"/>
    </row>
  </sheetData>
  <autoFilter ref="A1:G51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4"/>
  <sheetViews>
    <sheetView workbookViewId="0">
      <selection activeCell="K10" sqref="K10"/>
    </sheetView>
  </sheetViews>
  <sheetFormatPr defaultRowHeight="15" customHeight="1" x14ac:dyDescent="0.25"/>
  <cols>
    <col min="1" max="1" width="16.42578125" style="51" customWidth="1"/>
    <col min="2" max="2" width="12.140625" style="51" customWidth="1"/>
    <col min="3" max="3" width="9.85546875" style="51" bestFit="1" customWidth="1"/>
    <col min="4" max="4" width="18.42578125" style="51" customWidth="1"/>
    <col min="5" max="5" width="17.140625" style="51" customWidth="1"/>
    <col min="6" max="6" width="21.28515625" style="51" customWidth="1"/>
    <col min="7" max="7" width="14.140625" style="51" bestFit="1" customWidth="1"/>
    <col min="8" max="16384" width="9.140625" style="51"/>
  </cols>
  <sheetData>
    <row r="1" spans="1:7" ht="34.5" customHeight="1" x14ac:dyDescent="0.25">
      <c r="A1" s="50" t="s">
        <v>38</v>
      </c>
      <c r="B1" s="50" t="s">
        <v>1</v>
      </c>
      <c r="C1" s="50" t="s">
        <v>2</v>
      </c>
      <c r="D1" s="50" t="s">
        <v>3</v>
      </c>
      <c r="E1" s="50" t="s">
        <v>33</v>
      </c>
      <c r="F1" s="50" t="s">
        <v>5</v>
      </c>
      <c r="G1" s="50" t="s">
        <v>6</v>
      </c>
    </row>
    <row r="2" spans="1:7" ht="15" customHeight="1" x14ac:dyDescent="0.25">
      <c r="A2" s="52" t="s">
        <v>41</v>
      </c>
      <c r="B2" s="52" t="s">
        <v>8</v>
      </c>
      <c r="C2" s="52" t="s">
        <v>9</v>
      </c>
      <c r="D2" s="53">
        <v>19.100000000000001</v>
      </c>
      <c r="E2" s="53">
        <f>D2-F2</f>
        <v>19.100000000000001</v>
      </c>
      <c r="F2" s="53">
        <v>0</v>
      </c>
      <c r="G2" s="52" t="s">
        <v>27</v>
      </c>
    </row>
    <row r="3" spans="1:7" ht="15" customHeight="1" x14ac:dyDescent="0.25">
      <c r="A3" s="52" t="s">
        <v>41</v>
      </c>
      <c r="B3" s="52" t="s">
        <v>8</v>
      </c>
      <c r="C3" s="52" t="s">
        <v>9</v>
      </c>
      <c r="D3" s="53">
        <v>0</v>
      </c>
      <c r="E3" s="53">
        <f t="shared" ref="E3:E7" si="0">D3-F3</f>
        <v>0</v>
      </c>
      <c r="F3" s="53">
        <v>0</v>
      </c>
      <c r="G3" s="52" t="s">
        <v>11</v>
      </c>
    </row>
    <row r="4" spans="1:7" ht="15" customHeight="1" x14ac:dyDescent="0.25">
      <c r="A4" s="52" t="s">
        <v>41</v>
      </c>
      <c r="B4" s="52" t="s">
        <v>12</v>
      </c>
      <c r="C4" s="52" t="s">
        <v>9</v>
      </c>
      <c r="D4" s="53">
        <v>19.100000000000001</v>
      </c>
      <c r="E4" s="53">
        <f t="shared" si="0"/>
        <v>19.100000000000001</v>
      </c>
      <c r="F4" s="53">
        <v>0</v>
      </c>
      <c r="G4" s="52" t="s">
        <v>27</v>
      </c>
    </row>
    <row r="5" spans="1:7" ht="15" customHeight="1" x14ac:dyDescent="0.25">
      <c r="A5" s="52" t="s">
        <v>41</v>
      </c>
      <c r="B5" s="52" t="s">
        <v>12</v>
      </c>
      <c r="C5" s="52" t="s">
        <v>9</v>
      </c>
      <c r="D5" s="53">
        <v>0</v>
      </c>
      <c r="E5" s="53">
        <f t="shared" si="0"/>
        <v>0</v>
      </c>
      <c r="F5" s="53">
        <v>0</v>
      </c>
      <c r="G5" s="52" t="s">
        <v>11</v>
      </c>
    </row>
    <row r="6" spans="1:7" ht="15" customHeight="1" x14ac:dyDescent="0.25">
      <c r="A6" s="52" t="s">
        <v>41</v>
      </c>
      <c r="B6" s="52" t="s">
        <v>13</v>
      </c>
      <c r="C6" s="52" t="s">
        <v>9</v>
      </c>
      <c r="D6" s="53">
        <v>19.100000000000001</v>
      </c>
      <c r="E6" s="53">
        <f t="shared" si="0"/>
        <v>19.100000000000001</v>
      </c>
      <c r="F6" s="53">
        <v>0</v>
      </c>
      <c r="G6" s="52" t="s">
        <v>27</v>
      </c>
    </row>
    <row r="7" spans="1:7" ht="15" customHeight="1" x14ac:dyDescent="0.25">
      <c r="A7" s="52" t="s">
        <v>41</v>
      </c>
      <c r="B7" s="52" t="s">
        <v>13</v>
      </c>
      <c r="C7" s="52" t="s">
        <v>9</v>
      </c>
      <c r="D7" s="53">
        <v>0</v>
      </c>
      <c r="E7" s="53">
        <f t="shared" si="0"/>
        <v>0</v>
      </c>
      <c r="F7" s="53">
        <v>0</v>
      </c>
      <c r="G7" s="52" t="s">
        <v>11</v>
      </c>
    </row>
    <row r="8" spans="1:7" ht="15" customHeight="1" x14ac:dyDescent="0.25">
      <c r="A8" s="52" t="s">
        <v>41</v>
      </c>
      <c r="B8" s="52" t="s">
        <v>14</v>
      </c>
      <c r="C8" s="52" t="s">
        <v>9</v>
      </c>
      <c r="D8" s="53">
        <v>19.100000000000001</v>
      </c>
      <c r="E8" s="53">
        <f>D8-F8</f>
        <v>19.100000000000001</v>
      </c>
      <c r="F8" s="53">
        <v>0</v>
      </c>
      <c r="G8" s="52" t="s">
        <v>27</v>
      </c>
    </row>
    <row r="9" spans="1:7" ht="15" customHeight="1" x14ac:dyDescent="0.25">
      <c r="A9" s="52" t="s">
        <v>41</v>
      </c>
      <c r="B9" s="52" t="s">
        <v>14</v>
      </c>
      <c r="C9" s="52" t="s">
        <v>9</v>
      </c>
      <c r="D9" s="53">
        <v>0</v>
      </c>
      <c r="E9" s="53">
        <f t="shared" ref="E9:E25" si="1">D9-F9</f>
        <v>0</v>
      </c>
      <c r="F9" s="53">
        <v>0</v>
      </c>
      <c r="G9" s="52" t="s">
        <v>11</v>
      </c>
    </row>
    <row r="10" spans="1:7" ht="15" customHeight="1" x14ac:dyDescent="0.25">
      <c r="A10" s="52" t="s">
        <v>41</v>
      </c>
      <c r="B10" s="52" t="s">
        <v>15</v>
      </c>
      <c r="C10" s="52" t="s">
        <v>9</v>
      </c>
      <c r="D10" s="53">
        <v>19.100000000000001</v>
      </c>
      <c r="E10" s="53">
        <f t="shared" si="1"/>
        <v>19.100000000000001</v>
      </c>
      <c r="F10" s="53">
        <v>0</v>
      </c>
      <c r="G10" s="52" t="s">
        <v>27</v>
      </c>
    </row>
    <row r="11" spans="1:7" ht="15" customHeight="1" x14ac:dyDescent="0.25">
      <c r="A11" s="52" t="s">
        <v>41</v>
      </c>
      <c r="B11" s="52" t="s">
        <v>15</v>
      </c>
      <c r="C11" s="52" t="s">
        <v>9</v>
      </c>
      <c r="D11" s="53">
        <v>0</v>
      </c>
      <c r="E11" s="53">
        <f t="shared" si="1"/>
        <v>0</v>
      </c>
      <c r="F11" s="53">
        <v>0</v>
      </c>
      <c r="G11" s="52" t="s">
        <v>11</v>
      </c>
    </row>
    <row r="12" spans="1:7" ht="15" customHeight="1" x14ac:dyDescent="0.25">
      <c r="A12" s="52" t="s">
        <v>41</v>
      </c>
      <c r="B12" s="52" t="s">
        <v>16</v>
      </c>
      <c r="C12" s="52" t="s">
        <v>9</v>
      </c>
      <c r="D12" s="53">
        <v>19.100000000000001</v>
      </c>
      <c r="E12" s="53">
        <f t="shared" si="1"/>
        <v>19.100000000000001</v>
      </c>
      <c r="F12" s="53">
        <v>0</v>
      </c>
      <c r="G12" s="52" t="s">
        <v>27</v>
      </c>
    </row>
    <row r="13" spans="1:7" ht="15" customHeight="1" x14ac:dyDescent="0.25">
      <c r="A13" s="52" t="s">
        <v>41</v>
      </c>
      <c r="B13" s="52" t="s">
        <v>16</v>
      </c>
      <c r="C13" s="52" t="s">
        <v>9</v>
      </c>
      <c r="D13" s="53">
        <v>0</v>
      </c>
      <c r="E13" s="53">
        <f t="shared" si="1"/>
        <v>0</v>
      </c>
      <c r="F13" s="53">
        <v>0</v>
      </c>
      <c r="G13" s="52" t="s">
        <v>11</v>
      </c>
    </row>
    <row r="14" spans="1:7" ht="15" customHeight="1" x14ac:dyDescent="0.25">
      <c r="A14" s="52" t="s">
        <v>41</v>
      </c>
      <c r="B14" s="52" t="s">
        <v>17</v>
      </c>
      <c r="C14" s="52" t="s">
        <v>9</v>
      </c>
      <c r="D14" s="53">
        <v>19.100000000000001</v>
      </c>
      <c r="E14" s="53">
        <f t="shared" si="1"/>
        <v>19.100000000000001</v>
      </c>
      <c r="F14" s="53">
        <v>0</v>
      </c>
      <c r="G14" s="52" t="s">
        <v>27</v>
      </c>
    </row>
    <row r="15" spans="1:7" ht="15" customHeight="1" x14ac:dyDescent="0.25">
      <c r="A15" s="52" t="s">
        <v>41</v>
      </c>
      <c r="B15" s="52" t="s">
        <v>17</v>
      </c>
      <c r="C15" s="52" t="s">
        <v>9</v>
      </c>
      <c r="D15" s="53">
        <v>0</v>
      </c>
      <c r="E15" s="53">
        <f t="shared" si="1"/>
        <v>0</v>
      </c>
      <c r="F15" s="53">
        <v>0</v>
      </c>
      <c r="G15" s="52" t="s">
        <v>11</v>
      </c>
    </row>
    <row r="16" spans="1:7" ht="15" customHeight="1" x14ac:dyDescent="0.25">
      <c r="A16" s="52" t="s">
        <v>41</v>
      </c>
      <c r="B16" s="52" t="s">
        <v>18</v>
      </c>
      <c r="C16" s="52" t="s">
        <v>9</v>
      </c>
      <c r="D16" s="53">
        <v>19.100000000000001</v>
      </c>
      <c r="E16" s="53">
        <f t="shared" si="1"/>
        <v>19.100000000000001</v>
      </c>
      <c r="F16" s="53">
        <v>0</v>
      </c>
      <c r="G16" s="52" t="s">
        <v>27</v>
      </c>
    </row>
    <row r="17" spans="1:7" ht="15" customHeight="1" x14ac:dyDescent="0.25">
      <c r="A17" s="52" t="s">
        <v>41</v>
      </c>
      <c r="B17" s="52" t="s">
        <v>18</v>
      </c>
      <c r="C17" s="52" t="s">
        <v>9</v>
      </c>
      <c r="D17" s="53">
        <v>0</v>
      </c>
      <c r="E17" s="53">
        <f t="shared" si="1"/>
        <v>0</v>
      </c>
      <c r="F17" s="53">
        <v>0</v>
      </c>
      <c r="G17" s="52" t="s">
        <v>11</v>
      </c>
    </row>
    <row r="18" spans="1:7" ht="15" customHeight="1" x14ac:dyDescent="0.25">
      <c r="A18" s="52" t="s">
        <v>41</v>
      </c>
      <c r="B18" s="52" t="s">
        <v>19</v>
      </c>
      <c r="C18" s="52" t="s">
        <v>9</v>
      </c>
      <c r="D18" s="53">
        <v>19.100000000000001</v>
      </c>
      <c r="E18" s="53">
        <f t="shared" si="1"/>
        <v>19.100000000000001</v>
      </c>
      <c r="F18" s="53">
        <v>0</v>
      </c>
      <c r="G18" s="52" t="s">
        <v>27</v>
      </c>
    </row>
    <row r="19" spans="1:7" ht="15" customHeight="1" x14ac:dyDescent="0.25">
      <c r="A19" s="52" t="s">
        <v>41</v>
      </c>
      <c r="B19" s="52" t="s">
        <v>19</v>
      </c>
      <c r="C19" s="52" t="s">
        <v>9</v>
      </c>
      <c r="D19" s="53">
        <v>0</v>
      </c>
      <c r="E19" s="53">
        <f t="shared" si="1"/>
        <v>0</v>
      </c>
      <c r="F19" s="53">
        <v>0</v>
      </c>
      <c r="G19" s="52" t="s">
        <v>11</v>
      </c>
    </row>
    <row r="20" spans="1:7" ht="15" customHeight="1" x14ac:dyDescent="0.25">
      <c r="A20" s="52" t="s">
        <v>41</v>
      </c>
      <c r="B20" s="52" t="s">
        <v>20</v>
      </c>
      <c r="C20" s="52" t="s">
        <v>9</v>
      </c>
      <c r="D20" s="53">
        <v>19.100000000000001</v>
      </c>
      <c r="E20" s="53">
        <f t="shared" si="1"/>
        <v>19.100000000000001</v>
      </c>
      <c r="F20" s="53">
        <v>0</v>
      </c>
      <c r="G20" s="52" t="s">
        <v>27</v>
      </c>
    </row>
    <row r="21" spans="1:7" ht="15" customHeight="1" x14ac:dyDescent="0.25">
      <c r="A21" s="52" t="s">
        <v>41</v>
      </c>
      <c r="B21" s="52" t="s">
        <v>20</v>
      </c>
      <c r="C21" s="52" t="s">
        <v>9</v>
      </c>
      <c r="D21" s="53">
        <v>0</v>
      </c>
      <c r="E21" s="53">
        <f t="shared" si="1"/>
        <v>0</v>
      </c>
      <c r="F21" s="53">
        <v>0</v>
      </c>
      <c r="G21" s="52" t="s">
        <v>11</v>
      </c>
    </row>
    <row r="22" spans="1:7" ht="15" customHeight="1" x14ac:dyDescent="0.25">
      <c r="A22" s="52" t="s">
        <v>41</v>
      </c>
      <c r="B22" s="52" t="s">
        <v>21</v>
      </c>
      <c r="C22" s="52" t="s">
        <v>9</v>
      </c>
      <c r="D22" s="54">
        <v>19.100000000000001</v>
      </c>
      <c r="E22" s="53">
        <f t="shared" si="1"/>
        <v>19.100000000000001</v>
      </c>
      <c r="F22" s="53">
        <v>0</v>
      </c>
      <c r="G22" s="52" t="s">
        <v>27</v>
      </c>
    </row>
    <row r="23" spans="1:7" ht="15" customHeight="1" x14ac:dyDescent="0.25">
      <c r="A23" s="52" t="s">
        <v>41</v>
      </c>
      <c r="B23" s="52" t="s">
        <v>21</v>
      </c>
      <c r="C23" s="52" t="s">
        <v>9</v>
      </c>
      <c r="D23" s="54">
        <v>0</v>
      </c>
      <c r="E23" s="53">
        <f t="shared" si="1"/>
        <v>0</v>
      </c>
      <c r="F23" s="53">
        <v>0</v>
      </c>
      <c r="G23" s="52" t="s">
        <v>11</v>
      </c>
    </row>
    <row r="24" spans="1:7" ht="16.5" customHeight="1" x14ac:dyDescent="0.25">
      <c r="A24" s="52" t="s">
        <v>41</v>
      </c>
      <c r="B24" s="52" t="s">
        <v>22</v>
      </c>
      <c r="C24" s="52" t="s">
        <v>9</v>
      </c>
      <c r="D24" s="54">
        <v>19.100000000000001</v>
      </c>
      <c r="E24" s="53">
        <f t="shared" si="1"/>
        <v>19.100000000000001</v>
      </c>
      <c r="F24" s="53">
        <v>0</v>
      </c>
      <c r="G24" s="52" t="s">
        <v>27</v>
      </c>
    </row>
    <row r="25" spans="1:7" ht="15" customHeight="1" x14ac:dyDescent="0.25">
      <c r="A25" s="52" t="s">
        <v>41</v>
      </c>
      <c r="B25" s="52" t="s">
        <v>22</v>
      </c>
      <c r="C25" s="52" t="s">
        <v>9</v>
      </c>
      <c r="D25" s="54">
        <v>0</v>
      </c>
      <c r="E25" s="53">
        <f t="shared" si="1"/>
        <v>0</v>
      </c>
      <c r="F25" s="53">
        <v>0</v>
      </c>
      <c r="G25" s="52" t="s">
        <v>11</v>
      </c>
    </row>
    <row r="26" spans="1:7" ht="15" customHeight="1" x14ac:dyDescent="0.25">
      <c r="A26" s="52" t="s">
        <v>41</v>
      </c>
      <c r="B26" s="52" t="s">
        <v>8</v>
      </c>
      <c r="C26" s="52" t="s">
        <v>25</v>
      </c>
      <c r="D26" s="54">
        <v>0</v>
      </c>
      <c r="E26" s="53">
        <f t="shared" ref="E26" si="2">D26-F26</f>
        <v>0</v>
      </c>
      <c r="F26" s="53">
        <v>0</v>
      </c>
      <c r="G26" s="52" t="s">
        <v>30</v>
      </c>
    </row>
    <row r="27" spans="1:7" ht="15" customHeight="1" x14ac:dyDescent="0.25">
      <c r="A27" s="52" t="s">
        <v>41</v>
      </c>
      <c r="B27" s="52" t="s">
        <v>8</v>
      </c>
      <c r="C27" s="52" t="s">
        <v>25</v>
      </c>
      <c r="D27" s="54">
        <v>11.5</v>
      </c>
      <c r="E27" s="53">
        <f t="shared" ref="E27:E47" si="3">D27-F27</f>
        <v>9.4526000000000003</v>
      </c>
      <c r="F27" s="53">
        <v>2.0474000000000001</v>
      </c>
      <c r="G27" s="52" t="s">
        <v>11</v>
      </c>
    </row>
    <row r="28" spans="1:7" ht="15" customHeight="1" x14ac:dyDescent="0.25">
      <c r="A28" s="52" t="s">
        <v>41</v>
      </c>
      <c r="B28" s="52" t="s">
        <v>12</v>
      </c>
      <c r="C28" s="52" t="s">
        <v>25</v>
      </c>
      <c r="D28" s="54">
        <v>0</v>
      </c>
      <c r="E28" s="53">
        <f t="shared" si="3"/>
        <v>0</v>
      </c>
      <c r="F28" s="53">
        <v>0</v>
      </c>
      <c r="G28" s="52" t="s">
        <v>30</v>
      </c>
    </row>
    <row r="29" spans="1:7" ht="15" customHeight="1" x14ac:dyDescent="0.25">
      <c r="A29" s="52" t="s">
        <v>41</v>
      </c>
      <c r="B29" s="52" t="s">
        <v>12</v>
      </c>
      <c r="C29" s="52" t="s">
        <v>25</v>
      </c>
      <c r="D29" s="54">
        <v>11.5</v>
      </c>
      <c r="E29" s="53">
        <f t="shared" si="3"/>
        <v>11.5</v>
      </c>
      <c r="F29" s="53">
        <v>0</v>
      </c>
      <c r="G29" s="52" t="s">
        <v>11</v>
      </c>
    </row>
    <row r="30" spans="1:7" ht="15" customHeight="1" x14ac:dyDescent="0.25">
      <c r="A30" s="52" t="s">
        <v>41</v>
      </c>
      <c r="B30" s="52" t="s">
        <v>13</v>
      </c>
      <c r="C30" s="52" t="s">
        <v>25</v>
      </c>
      <c r="D30" s="54">
        <v>0</v>
      </c>
      <c r="E30" s="53">
        <f t="shared" si="3"/>
        <v>0</v>
      </c>
      <c r="F30" s="53">
        <v>0</v>
      </c>
      <c r="G30" s="52" t="s">
        <v>30</v>
      </c>
    </row>
    <row r="31" spans="1:7" ht="15" customHeight="1" x14ac:dyDescent="0.25">
      <c r="A31" s="52" t="s">
        <v>41</v>
      </c>
      <c r="B31" s="52" t="s">
        <v>13</v>
      </c>
      <c r="C31" s="52" t="s">
        <v>25</v>
      </c>
      <c r="D31" s="54">
        <v>11.5</v>
      </c>
      <c r="E31" s="53">
        <f t="shared" si="3"/>
        <v>11.5</v>
      </c>
      <c r="F31" s="53">
        <v>0</v>
      </c>
      <c r="G31" s="52" t="s">
        <v>11</v>
      </c>
    </row>
    <row r="32" spans="1:7" ht="15" customHeight="1" x14ac:dyDescent="0.25">
      <c r="A32" s="52" t="s">
        <v>41</v>
      </c>
      <c r="B32" s="52" t="s">
        <v>14</v>
      </c>
      <c r="C32" s="52" t="s">
        <v>25</v>
      </c>
      <c r="D32" s="54">
        <v>0</v>
      </c>
      <c r="E32" s="53">
        <f t="shared" si="3"/>
        <v>0</v>
      </c>
      <c r="F32" s="53">
        <v>0</v>
      </c>
      <c r="G32" s="52" t="s">
        <v>30</v>
      </c>
    </row>
    <row r="33" spans="1:7" ht="15" customHeight="1" x14ac:dyDescent="0.25">
      <c r="A33" s="52" t="s">
        <v>41</v>
      </c>
      <c r="B33" s="52" t="s">
        <v>14</v>
      </c>
      <c r="C33" s="52" t="s">
        <v>25</v>
      </c>
      <c r="D33" s="54">
        <v>11.5</v>
      </c>
      <c r="E33" s="53">
        <f t="shared" si="3"/>
        <v>11.5</v>
      </c>
      <c r="F33" s="53">
        <v>0</v>
      </c>
      <c r="G33" s="52" t="s">
        <v>11</v>
      </c>
    </row>
    <row r="34" spans="1:7" ht="15" customHeight="1" x14ac:dyDescent="0.25">
      <c r="A34" s="52" t="s">
        <v>41</v>
      </c>
      <c r="B34" s="52" t="s">
        <v>15</v>
      </c>
      <c r="C34" s="52" t="s">
        <v>25</v>
      </c>
      <c r="D34" s="54">
        <v>0</v>
      </c>
      <c r="E34" s="53">
        <f t="shared" si="3"/>
        <v>0</v>
      </c>
      <c r="F34" s="53">
        <v>0</v>
      </c>
      <c r="G34" s="52" t="s">
        <v>30</v>
      </c>
    </row>
    <row r="35" spans="1:7" ht="15" customHeight="1" x14ac:dyDescent="0.25">
      <c r="A35" s="52" t="s">
        <v>41</v>
      </c>
      <c r="B35" s="52" t="s">
        <v>15</v>
      </c>
      <c r="C35" s="52" t="s">
        <v>25</v>
      </c>
      <c r="D35" s="54">
        <v>11.5</v>
      </c>
      <c r="E35" s="53">
        <f t="shared" si="3"/>
        <v>11.5</v>
      </c>
      <c r="F35" s="53">
        <v>0</v>
      </c>
      <c r="G35" s="52" t="s">
        <v>11</v>
      </c>
    </row>
    <row r="36" spans="1:7" ht="15" customHeight="1" x14ac:dyDescent="0.25">
      <c r="A36" s="52" t="s">
        <v>41</v>
      </c>
      <c r="B36" s="52" t="s">
        <v>16</v>
      </c>
      <c r="C36" s="52" t="s">
        <v>25</v>
      </c>
      <c r="D36" s="54">
        <v>0</v>
      </c>
      <c r="E36" s="53">
        <f t="shared" si="3"/>
        <v>0</v>
      </c>
      <c r="F36" s="53">
        <v>0</v>
      </c>
      <c r="G36" s="52" t="s">
        <v>30</v>
      </c>
    </row>
    <row r="37" spans="1:7" ht="15" customHeight="1" x14ac:dyDescent="0.25">
      <c r="A37" s="52" t="s">
        <v>41</v>
      </c>
      <c r="B37" s="52" t="s">
        <v>16</v>
      </c>
      <c r="C37" s="52" t="s">
        <v>25</v>
      </c>
      <c r="D37" s="54">
        <v>11.5</v>
      </c>
      <c r="E37" s="53">
        <f t="shared" si="3"/>
        <v>11.5</v>
      </c>
      <c r="F37" s="53">
        <v>0</v>
      </c>
      <c r="G37" s="52" t="s">
        <v>11</v>
      </c>
    </row>
    <row r="38" spans="1:7" ht="15" customHeight="1" x14ac:dyDescent="0.25">
      <c r="A38" s="52" t="s">
        <v>41</v>
      </c>
      <c r="B38" s="52" t="s">
        <v>17</v>
      </c>
      <c r="C38" s="52" t="s">
        <v>25</v>
      </c>
      <c r="D38" s="54">
        <v>0</v>
      </c>
      <c r="E38" s="53">
        <f t="shared" si="3"/>
        <v>0</v>
      </c>
      <c r="F38" s="53">
        <v>0</v>
      </c>
      <c r="G38" s="52" t="s">
        <v>30</v>
      </c>
    </row>
    <row r="39" spans="1:7" ht="15" customHeight="1" x14ac:dyDescent="0.25">
      <c r="A39" s="52" t="s">
        <v>41</v>
      </c>
      <c r="B39" s="52" t="s">
        <v>17</v>
      </c>
      <c r="C39" s="52" t="s">
        <v>25</v>
      </c>
      <c r="D39" s="54">
        <v>11.5</v>
      </c>
      <c r="E39" s="53">
        <f t="shared" si="3"/>
        <v>11.5</v>
      </c>
      <c r="F39" s="53">
        <v>0</v>
      </c>
      <c r="G39" s="52" t="s">
        <v>11</v>
      </c>
    </row>
    <row r="40" spans="1:7" ht="15" customHeight="1" x14ac:dyDescent="0.25">
      <c r="A40" s="52" t="s">
        <v>41</v>
      </c>
      <c r="B40" s="52" t="s">
        <v>18</v>
      </c>
      <c r="C40" s="52" t="s">
        <v>25</v>
      </c>
      <c r="D40" s="54">
        <v>0</v>
      </c>
      <c r="E40" s="53">
        <f t="shared" si="3"/>
        <v>0</v>
      </c>
      <c r="F40" s="53">
        <v>0</v>
      </c>
      <c r="G40" s="52" t="s">
        <v>30</v>
      </c>
    </row>
    <row r="41" spans="1:7" ht="15" customHeight="1" x14ac:dyDescent="0.25">
      <c r="A41" s="52" t="s">
        <v>41</v>
      </c>
      <c r="B41" s="55" t="s">
        <v>18</v>
      </c>
      <c r="C41" s="52" t="s">
        <v>25</v>
      </c>
      <c r="D41" s="54">
        <v>11.5</v>
      </c>
      <c r="E41" s="53">
        <f t="shared" si="3"/>
        <v>11.5</v>
      </c>
      <c r="F41" s="53">
        <v>0</v>
      </c>
      <c r="G41" s="52" t="s">
        <v>11</v>
      </c>
    </row>
    <row r="42" spans="1:7" ht="15" customHeight="1" x14ac:dyDescent="0.25">
      <c r="A42" s="52" t="s">
        <v>41</v>
      </c>
      <c r="B42" s="55" t="s">
        <v>19</v>
      </c>
      <c r="C42" s="52" t="s">
        <v>25</v>
      </c>
      <c r="D42" s="54">
        <v>0</v>
      </c>
      <c r="E42" s="53">
        <f t="shared" si="3"/>
        <v>0</v>
      </c>
      <c r="F42" s="53">
        <v>0</v>
      </c>
      <c r="G42" s="52" t="s">
        <v>30</v>
      </c>
    </row>
    <row r="43" spans="1:7" ht="15" customHeight="1" x14ac:dyDescent="0.25">
      <c r="A43" s="52" t="s">
        <v>41</v>
      </c>
      <c r="B43" s="55" t="s">
        <v>19</v>
      </c>
      <c r="C43" s="52" t="s">
        <v>25</v>
      </c>
      <c r="D43" s="54">
        <v>11.5</v>
      </c>
      <c r="E43" s="53">
        <f t="shared" si="3"/>
        <v>11.5</v>
      </c>
      <c r="F43" s="53">
        <v>0</v>
      </c>
      <c r="G43" s="52" t="s">
        <v>11</v>
      </c>
    </row>
    <row r="44" spans="1:7" ht="15" customHeight="1" x14ac:dyDescent="0.25">
      <c r="A44" s="52" t="s">
        <v>41</v>
      </c>
      <c r="B44" s="55" t="s">
        <v>20</v>
      </c>
      <c r="C44" s="52" t="s">
        <v>25</v>
      </c>
      <c r="D44" s="54">
        <v>0.04</v>
      </c>
      <c r="E44" s="53">
        <f t="shared" si="3"/>
        <v>0</v>
      </c>
      <c r="F44" s="54">
        <v>0.04</v>
      </c>
      <c r="G44" s="52" t="s">
        <v>30</v>
      </c>
    </row>
    <row r="45" spans="1:7" ht="15" customHeight="1" x14ac:dyDescent="0.25">
      <c r="A45" s="52" t="s">
        <v>41</v>
      </c>
      <c r="B45" s="55" t="s">
        <v>20</v>
      </c>
      <c r="C45" s="52" t="s">
        <v>25</v>
      </c>
      <c r="D45" s="54">
        <v>11.5</v>
      </c>
      <c r="E45" s="53">
        <f t="shared" si="3"/>
        <v>10.8355</v>
      </c>
      <c r="F45" s="53">
        <f>0.262+0.2225+0.18</f>
        <v>0.66450000000000009</v>
      </c>
      <c r="G45" s="52" t="s">
        <v>11</v>
      </c>
    </row>
    <row r="46" spans="1:7" ht="15" customHeight="1" x14ac:dyDescent="0.25">
      <c r="A46" s="52" t="s">
        <v>41</v>
      </c>
      <c r="B46" s="55" t="s">
        <v>21</v>
      </c>
      <c r="C46" s="52" t="s">
        <v>25</v>
      </c>
      <c r="D46" s="54">
        <v>0</v>
      </c>
      <c r="E46" s="53">
        <f t="shared" si="3"/>
        <v>0</v>
      </c>
      <c r="F46" s="53">
        <v>0</v>
      </c>
      <c r="G46" s="52" t="s">
        <v>30</v>
      </c>
    </row>
    <row r="47" spans="1:7" ht="15" customHeight="1" x14ac:dyDescent="0.25">
      <c r="A47" s="52" t="s">
        <v>41</v>
      </c>
      <c r="B47" s="55" t="s">
        <v>21</v>
      </c>
      <c r="C47" s="52" t="s">
        <v>25</v>
      </c>
      <c r="D47" s="54">
        <v>11.5</v>
      </c>
      <c r="E47" s="53">
        <f t="shared" si="3"/>
        <v>11.238</v>
      </c>
      <c r="F47" s="53">
        <v>0.26200000000000001</v>
      </c>
      <c r="G47" s="52" t="s">
        <v>11</v>
      </c>
    </row>
    <row r="48" spans="1:7" ht="15" customHeight="1" x14ac:dyDescent="0.25">
      <c r="A48" s="52" t="s">
        <v>41</v>
      </c>
      <c r="B48" s="55" t="s">
        <v>22</v>
      </c>
      <c r="C48" s="52" t="s">
        <v>25</v>
      </c>
      <c r="D48" s="54">
        <v>11.5</v>
      </c>
      <c r="E48" s="53">
        <f t="shared" ref="E48:E49" si="4">D48-F48</f>
        <v>10.502700000000001</v>
      </c>
      <c r="F48" s="53">
        <f>0.262+0.7353</f>
        <v>0.99729999999999996</v>
      </c>
      <c r="G48" s="52" t="s">
        <v>30</v>
      </c>
    </row>
    <row r="49" spans="1:7" ht="15" customHeight="1" x14ac:dyDescent="0.25">
      <c r="A49" s="52" t="s">
        <v>41</v>
      </c>
      <c r="B49" s="55" t="s">
        <v>22</v>
      </c>
      <c r="C49" s="52" t="s">
        <v>25</v>
      </c>
      <c r="D49" s="54">
        <v>0</v>
      </c>
      <c r="E49" s="53">
        <f t="shared" si="4"/>
        <v>0</v>
      </c>
      <c r="F49" s="53">
        <v>0</v>
      </c>
      <c r="G49" s="52" t="s">
        <v>11</v>
      </c>
    </row>
    <row r="51" spans="1:7" ht="15" customHeight="1" x14ac:dyDescent="0.25">
      <c r="A51" s="56" t="s">
        <v>42</v>
      </c>
      <c r="B51" s="56"/>
      <c r="C51" s="56"/>
      <c r="D51" s="56"/>
      <c r="E51" s="56"/>
      <c r="F51" s="56"/>
      <c r="G51" s="56"/>
    </row>
    <row r="52" spans="1:7" ht="15" customHeight="1" x14ac:dyDescent="0.25">
      <c r="A52" s="56"/>
      <c r="B52" s="56"/>
      <c r="C52" s="56"/>
      <c r="D52" s="56"/>
      <c r="E52" s="56"/>
      <c r="F52" s="56"/>
      <c r="G52" s="56"/>
    </row>
    <row r="53" spans="1:7" ht="15" customHeight="1" x14ac:dyDescent="0.25">
      <c r="A53" s="57" t="s">
        <v>43</v>
      </c>
      <c r="B53" s="57"/>
      <c r="C53" s="57"/>
      <c r="D53" s="57"/>
      <c r="E53" s="57"/>
      <c r="F53" s="57"/>
      <c r="G53" s="57"/>
    </row>
    <row r="54" spans="1:7" ht="15" customHeight="1" x14ac:dyDescent="0.25">
      <c r="A54" s="57"/>
      <c r="B54" s="57"/>
      <c r="C54" s="57"/>
      <c r="D54" s="57"/>
      <c r="E54" s="57"/>
      <c r="F54" s="57"/>
      <c r="G54" s="57"/>
    </row>
  </sheetData>
  <autoFilter ref="A1:G49"/>
  <mergeCells count="2">
    <mergeCell ref="A51:G52"/>
    <mergeCell ref="A53:G5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2"/>
  <sheetViews>
    <sheetView topLeftCell="A46" zoomScaleNormal="100" workbookViewId="0">
      <selection sqref="A1:XFD1"/>
    </sheetView>
  </sheetViews>
  <sheetFormatPr defaultRowHeight="15" x14ac:dyDescent="0.25"/>
  <cols>
    <col min="1" max="1" width="17.85546875" customWidth="1"/>
    <col min="2" max="2" width="16.7109375" customWidth="1"/>
    <col min="3" max="3" width="14.140625" customWidth="1"/>
    <col min="4" max="4" width="19.85546875" customWidth="1"/>
    <col min="5" max="5" width="18.7109375" customWidth="1"/>
    <col min="6" max="6" width="18.85546875" customWidth="1"/>
    <col min="7" max="7" width="15.42578125" customWidth="1"/>
    <col min="8" max="8" width="9.28515625" customWidth="1"/>
  </cols>
  <sheetData>
    <row r="1" spans="1:7" ht="30" x14ac:dyDescent="0.25">
      <c r="A1" s="4" t="s">
        <v>38</v>
      </c>
      <c r="B1" s="4" t="s">
        <v>1</v>
      </c>
      <c r="C1" s="4" t="s">
        <v>2</v>
      </c>
      <c r="D1" s="4" t="s">
        <v>3</v>
      </c>
      <c r="E1" s="4" t="s">
        <v>33</v>
      </c>
      <c r="F1" s="4" t="s">
        <v>5</v>
      </c>
      <c r="G1" s="2" t="s">
        <v>6</v>
      </c>
    </row>
    <row r="2" spans="1:7" x14ac:dyDescent="0.25">
      <c r="A2" s="33" t="s">
        <v>44</v>
      </c>
      <c r="B2" s="22" t="s">
        <v>8</v>
      </c>
      <c r="C2" s="33" t="s">
        <v>25</v>
      </c>
      <c r="D2" s="11">
        <v>87</v>
      </c>
      <c r="E2" s="13">
        <f>D2-F2</f>
        <v>15</v>
      </c>
      <c r="F2" s="13">
        <v>72</v>
      </c>
      <c r="G2" s="33" t="s">
        <v>10</v>
      </c>
    </row>
    <row r="3" spans="1:7" x14ac:dyDescent="0.25">
      <c r="A3" s="33" t="s">
        <v>44</v>
      </c>
      <c r="B3" s="22" t="s">
        <v>8</v>
      </c>
      <c r="C3" s="33" t="s">
        <v>25</v>
      </c>
      <c r="D3" s="13">
        <v>0</v>
      </c>
      <c r="E3" s="13">
        <f t="shared" ref="E3:E6" si="0">D3-F3</f>
        <v>0</v>
      </c>
      <c r="F3" s="24">
        <v>0</v>
      </c>
      <c r="G3" s="33" t="s">
        <v>11</v>
      </c>
    </row>
    <row r="4" spans="1:7" x14ac:dyDescent="0.25">
      <c r="A4" s="33" t="s">
        <v>44</v>
      </c>
      <c r="B4" s="22" t="s">
        <v>12</v>
      </c>
      <c r="C4" s="33" t="s">
        <v>25</v>
      </c>
      <c r="D4" s="11">
        <v>87</v>
      </c>
      <c r="E4" s="13">
        <f t="shared" si="0"/>
        <v>15</v>
      </c>
      <c r="F4" s="13">
        <v>72</v>
      </c>
      <c r="G4" s="33" t="s">
        <v>10</v>
      </c>
    </row>
    <row r="5" spans="1:7" x14ac:dyDescent="0.25">
      <c r="A5" s="33" t="s">
        <v>44</v>
      </c>
      <c r="B5" s="22" t="s">
        <v>12</v>
      </c>
      <c r="C5" s="33" t="s">
        <v>25</v>
      </c>
      <c r="D5" s="13">
        <v>0</v>
      </c>
      <c r="E5" s="13">
        <f t="shared" si="0"/>
        <v>0</v>
      </c>
      <c r="F5" s="24">
        <v>0</v>
      </c>
      <c r="G5" s="33" t="s">
        <v>11</v>
      </c>
    </row>
    <row r="6" spans="1:7" x14ac:dyDescent="0.25">
      <c r="A6" s="33" t="s">
        <v>44</v>
      </c>
      <c r="B6" s="22" t="s">
        <v>13</v>
      </c>
      <c r="C6" s="33" t="s">
        <v>25</v>
      </c>
      <c r="D6" s="11">
        <v>87</v>
      </c>
      <c r="E6" s="13">
        <f t="shared" si="0"/>
        <v>15</v>
      </c>
      <c r="F6" s="13">
        <v>72</v>
      </c>
      <c r="G6" s="33" t="s">
        <v>10</v>
      </c>
    </row>
    <row r="7" spans="1:7" x14ac:dyDescent="0.25">
      <c r="A7" s="1" t="s">
        <v>44</v>
      </c>
      <c r="B7" s="22" t="s">
        <v>13</v>
      </c>
      <c r="C7" s="1" t="s">
        <v>25</v>
      </c>
      <c r="D7" s="11">
        <v>0</v>
      </c>
      <c r="E7" s="11">
        <f>D7-F7</f>
        <v>0</v>
      </c>
      <c r="F7" s="24">
        <v>0</v>
      </c>
      <c r="G7" s="33" t="s">
        <v>11</v>
      </c>
    </row>
    <row r="8" spans="1:7" x14ac:dyDescent="0.25">
      <c r="A8" s="1" t="s">
        <v>44</v>
      </c>
      <c r="B8" s="5" t="s">
        <v>14</v>
      </c>
      <c r="C8" s="1" t="s">
        <v>25</v>
      </c>
      <c r="D8" s="11">
        <v>87</v>
      </c>
      <c r="E8" s="11">
        <f>D8-F8</f>
        <v>15</v>
      </c>
      <c r="F8" s="13">
        <v>72</v>
      </c>
      <c r="G8" s="1" t="s">
        <v>10</v>
      </c>
    </row>
    <row r="9" spans="1:7" x14ac:dyDescent="0.25">
      <c r="A9" s="1" t="s">
        <v>44</v>
      </c>
      <c r="B9" s="5" t="s">
        <v>14</v>
      </c>
      <c r="C9" s="1" t="s">
        <v>25</v>
      </c>
      <c r="D9" s="11">
        <v>0</v>
      </c>
      <c r="E9" s="11">
        <f t="shared" ref="E9:E49" si="1">D9-F9</f>
        <v>0</v>
      </c>
      <c r="F9" s="24">
        <v>0</v>
      </c>
      <c r="G9" s="33" t="s">
        <v>11</v>
      </c>
    </row>
    <row r="10" spans="1:7" x14ac:dyDescent="0.25">
      <c r="A10" s="1" t="s">
        <v>44</v>
      </c>
      <c r="B10" s="5" t="s">
        <v>15</v>
      </c>
      <c r="C10" s="1" t="s">
        <v>25</v>
      </c>
      <c r="D10" s="11">
        <v>87</v>
      </c>
      <c r="E10" s="11">
        <f t="shared" si="1"/>
        <v>15</v>
      </c>
      <c r="F10" s="13">
        <v>72</v>
      </c>
      <c r="G10" s="1" t="s">
        <v>10</v>
      </c>
    </row>
    <row r="11" spans="1:7" x14ac:dyDescent="0.25">
      <c r="A11" s="1" t="s">
        <v>44</v>
      </c>
      <c r="B11" s="5" t="s">
        <v>15</v>
      </c>
      <c r="C11" s="1" t="s">
        <v>25</v>
      </c>
      <c r="D11" s="11">
        <v>0</v>
      </c>
      <c r="E11" s="11">
        <f t="shared" si="1"/>
        <v>0</v>
      </c>
      <c r="F11" s="24">
        <v>0</v>
      </c>
      <c r="G11" s="33" t="s">
        <v>11</v>
      </c>
    </row>
    <row r="12" spans="1:7" x14ac:dyDescent="0.25">
      <c r="A12" s="1" t="s">
        <v>44</v>
      </c>
      <c r="B12" s="5" t="s">
        <v>16</v>
      </c>
      <c r="C12" s="1" t="s">
        <v>25</v>
      </c>
      <c r="D12" s="11">
        <v>87</v>
      </c>
      <c r="E12" s="11">
        <f t="shared" si="1"/>
        <v>15</v>
      </c>
      <c r="F12" s="13">
        <v>72</v>
      </c>
      <c r="G12" s="1" t="s">
        <v>10</v>
      </c>
    </row>
    <row r="13" spans="1:7" x14ac:dyDescent="0.25">
      <c r="A13" s="1" t="s">
        <v>44</v>
      </c>
      <c r="B13" s="5" t="s">
        <v>16</v>
      </c>
      <c r="C13" s="1" t="s">
        <v>25</v>
      </c>
      <c r="D13" s="11">
        <v>0</v>
      </c>
      <c r="E13" s="11">
        <f t="shared" si="1"/>
        <v>0</v>
      </c>
      <c r="F13" s="24">
        <v>0</v>
      </c>
      <c r="G13" s="33" t="s">
        <v>11</v>
      </c>
    </row>
    <row r="14" spans="1:7" x14ac:dyDescent="0.25">
      <c r="A14" s="1" t="s">
        <v>44</v>
      </c>
      <c r="B14" s="5" t="s">
        <v>17</v>
      </c>
      <c r="C14" s="1" t="s">
        <v>25</v>
      </c>
      <c r="D14" s="11">
        <v>87</v>
      </c>
      <c r="E14" s="11">
        <f t="shared" si="1"/>
        <v>15</v>
      </c>
      <c r="F14" s="13">
        <v>72</v>
      </c>
      <c r="G14" s="1" t="s">
        <v>10</v>
      </c>
    </row>
    <row r="15" spans="1:7" ht="14.1" customHeight="1" x14ac:dyDescent="0.25">
      <c r="A15" s="1" t="s">
        <v>44</v>
      </c>
      <c r="B15" s="5" t="s">
        <v>17</v>
      </c>
      <c r="C15" s="1" t="s">
        <v>25</v>
      </c>
      <c r="D15" s="11">
        <v>0</v>
      </c>
      <c r="E15" s="11">
        <f t="shared" si="1"/>
        <v>0</v>
      </c>
      <c r="F15" s="24">
        <v>0</v>
      </c>
      <c r="G15" s="33" t="s">
        <v>11</v>
      </c>
    </row>
    <row r="16" spans="1:7" x14ac:dyDescent="0.25">
      <c r="A16" s="1" t="s">
        <v>44</v>
      </c>
      <c r="B16" s="5" t="s">
        <v>18</v>
      </c>
      <c r="C16" s="1" t="s">
        <v>25</v>
      </c>
      <c r="D16" s="11">
        <v>87</v>
      </c>
      <c r="E16" s="11">
        <f t="shared" si="1"/>
        <v>15</v>
      </c>
      <c r="F16" s="13">
        <v>72</v>
      </c>
      <c r="G16" s="1" t="s">
        <v>10</v>
      </c>
    </row>
    <row r="17" spans="1:7" x14ac:dyDescent="0.25">
      <c r="A17" s="1" t="s">
        <v>44</v>
      </c>
      <c r="B17" s="5" t="s">
        <v>18</v>
      </c>
      <c r="C17" s="1" t="s">
        <v>25</v>
      </c>
      <c r="D17" s="11">
        <v>0</v>
      </c>
      <c r="E17" s="11">
        <f t="shared" si="1"/>
        <v>0</v>
      </c>
      <c r="F17" s="24">
        <v>0</v>
      </c>
      <c r="G17" s="33" t="s">
        <v>11</v>
      </c>
    </row>
    <row r="18" spans="1:7" x14ac:dyDescent="0.25">
      <c r="A18" s="1" t="s">
        <v>44</v>
      </c>
      <c r="B18" s="5" t="s">
        <v>19</v>
      </c>
      <c r="C18" s="1" t="s">
        <v>25</v>
      </c>
      <c r="D18" s="11">
        <v>87</v>
      </c>
      <c r="E18" s="11">
        <f t="shared" si="1"/>
        <v>15</v>
      </c>
      <c r="F18" s="13">
        <v>72</v>
      </c>
      <c r="G18" s="1" t="s">
        <v>10</v>
      </c>
    </row>
    <row r="19" spans="1:7" x14ac:dyDescent="0.25">
      <c r="A19" s="1" t="s">
        <v>44</v>
      </c>
      <c r="B19" s="5" t="s">
        <v>19</v>
      </c>
      <c r="C19" s="1" t="s">
        <v>25</v>
      </c>
      <c r="D19" s="11">
        <v>0</v>
      </c>
      <c r="E19" s="11">
        <f t="shared" si="1"/>
        <v>0</v>
      </c>
      <c r="F19" s="24">
        <v>0</v>
      </c>
      <c r="G19" s="33" t="s">
        <v>11</v>
      </c>
    </row>
    <row r="20" spans="1:7" x14ac:dyDescent="0.25">
      <c r="A20" s="1" t="s">
        <v>44</v>
      </c>
      <c r="B20" s="5" t="s">
        <v>20</v>
      </c>
      <c r="C20" s="1" t="s">
        <v>25</v>
      </c>
      <c r="D20" s="11">
        <v>87</v>
      </c>
      <c r="E20" s="11">
        <f t="shared" si="1"/>
        <v>15</v>
      </c>
      <c r="F20" s="13">
        <v>72</v>
      </c>
      <c r="G20" s="1" t="s">
        <v>10</v>
      </c>
    </row>
    <row r="21" spans="1:7" x14ac:dyDescent="0.25">
      <c r="A21" s="1" t="s">
        <v>44</v>
      </c>
      <c r="B21" s="5" t="s">
        <v>20</v>
      </c>
      <c r="C21" s="1" t="s">
        <v>25</v>
      </c>
      <c r="D21" s="11">
        <v>0</v>
      </c>
      <c r="E21" s="11">
        <f t="shared" si="1"/>
        <v>0</v>
      </c>
      <c r="F21" s="24">
        <v>0</v>
      </c>
      <c r="G21" s="33" t="s">
        <v>11</v>
      </c>
    </row>
    <row r="22" spans="1:7" x14ac:dyDescent="0.25">
      <c r="A22" s="1" t="s">
        <v>44</v>
      </c>
      <c r="B22" s="5" t="s">
        <v>21</v>
      </c>
      <c r="C22" s="1" t="s">
        <v>25</v>
      </c>
      <c r="D22" s="11">
        <v>87</v>
      </c>
      <c r="E22" s="11">
        <f t="shared" si="1"/>
        <v>15</v>
      </c>
      <c r="F22" s="13">
        <v>72</v>
      </c>
      <c r="G22" s="1" t="s">
        <v>10</v>
      </c>
    </row>
    <row r="23" spans="1:7" x14ac:dyDescent="0.25">
      <c r="A23" s="1" t="s">
        <v>44</v>
      </c>
      <c r="B23" s="5" t="s">
        <v>21</v>
      </c>
      <c r="C23" s="1" t="s">
        <v>25</v>
      </c>
      <c r="D23" s="11">
        <v>0</v>
      </c>
      <c r="E23" s="11">
        <f t="shared" si="1"/>
        <v>0</v>
      </c>
      <c r="F23" s="24">
        <v>0</v>
      </c>
      <c r="G23" s="33" t="s">
        <v>11</v>
      </c>
    </row>
    <row r="24" spans="1:7" x14ac:dyDescent="0.25">
      <c r="A24" s="1" t="s">
        <v>44</v>
      </c>
      <c r="B24" s="5" t="s">
        <v>22</v>
      </c>
      <c r="C24" s="1" t="s">
        <v>25</v>
      </c>
      <c r="D24" s="11">
        <v>87</v>
      </c>
      <c r="E24" s="11">
        <f t="shared" si="1"/>
        <v>15</v>
      </c>
      <c r="F24" s="13">
        <v>72</v>
      </c>
      <c r="G24" s="1" t="s">
        <v>10</v>
      </c>
    </row>
    <row r="25" spans="1:7" x14ac:dyDescent="0.25">
      <c r="A25" s="1" t="s">
        <v>44</v>
      </c>
      <c r="B25" s="32" t="s">
        <v>22</v>
      </c>
      <c r="C25" s="1" t="s">
        <v>25</v>
      </c>
      <c r="D25" s="11">
        <v>0</v>
      </c>
      <c r="E25" s="11">
        <f t="shared" si="1"/>
        <v>0</v>
      </c>
      <c r="F25" s="24">
        <v>0</v>
      </c>
      <c r="G25" s="33" t="s">
        <v>11</v>
      </c>
    </row>
    <row r="26" spans="1:7" x14ac:dyDescent="0.25">
      <c r="A26" s="1" t="s">
        <v>45</v>
      </c>
      <c r="B26" s="6" t="s">
        <v>8</v>
      </c>
      <c r="C26" s="1" t="s">
        <v>25</v>
      </c>
      <c r="D26" s="11">
        <f>37.6</f>
        <v>37.6</v>
      </c>
      <c r="E26" s="11">
        <f t="shared" si="1"/>
        <v>0</v>
      </c>
      <c r="F26" s="11">
        <v>37.6</v>
      </c>
      <c r="G26" s="1" t="s">
        <v>10</v>
      </c>
    </row>
    <row r="27" spans="1:7" x14ac:dyDescent="0.25">
      <c r="A27" s="1" t="s">
        <v>46</v>
      </c>
      <c r="B27" s="6" t="s">
        <v>8</v>
      </c>
      <c r="C27" s="1" t="s">
        <v>25</v>
      </c>
      <c r="D27" s="11">
        <v>0</v>
      </c>
      <c r="E27" s="11">
        <f t="shared" si="1"/>
        <v>0</v>
      </c>
      <c r="F27" s="24">
        <v>0</v>
      </c>
      <c r="G27" s="33" t="s">
        <v>11</v>
      </c>
    </row>
    <row r="28" spans="1:7" x14ac:dyDescent="0.25">
      <c r="A28" s="1" t="s">
        <v>45</v>
      </c>
      <c r="B28" s="6" t="s">
        <v>12</v>
      </c>
      <c r="C28" s="1" t="s">
        <v>25</v>
      </c>
      <c r="D28" s="11">
        <f>37.6</f>
        <v>37.6</v>
      </c>
      <c r="E28" s="11">
        <f t="shared" si="1"/>
        <v>0</v>
      </c>
      <c r="F28" s="11">
        <v>37.6</v>
      </c>
      <c r="G28" s="1" t="s">
        <v>10</v>
      </c>
    </row>
    <row r="29" spans="1:7" x14ac:dyDescent="0.25">
      <c r="A29" s="1" t="s">
        <v>46</v>
      </c>
      <c r="B29" s="6" t="s">
        <v>12</v>
      </c>
      <c r="C29" s="1" t="s">
        <v>25</v>
      </c>
      <c r="D29" s="11">
        <v>0</v>
      </c>
      <c r="E29" s="11">
        <f t="shared" si="1"/>
        <v>0</v>
      </c>
      <c r="F29" s="24">
        <v>0</v>
      </c>
      <c r="G29" s="33" t="s">
        <v>11</v>
      </c>
    </row>
    <row r="30" spans="1:7" x14ac:dyDescent="0.25">
      <c r="A30" s="1" t="s">
        <v>45</v>
      </c>
      <c r="B30" s="6" t="s">
        <v>13</v>
      </c>
      <c r="C30" s="1" t="s">
        <v>25</v>
      </c>
      <c r="D30" s="11">
        <f>37.6</f>
        <v>37.6</v>
      </c>
      <c r="E30" s="11">
        <f t="shared" si="1"/>
        <v>0</v>
      </c>
      <c r="F30" s="11">
        <v>37.6</v>
      </c>
      <c r="G30" s="1" t="s">
        <v>10</v>
      </c>
    </row>
    <row r="31" spans="1:7" x14ac:dyDescent="0.25">
      <c r="A31" s="1" t="s">
        <v>46</v>
      </c>
      <c r="B31" s="6" t="s">
        <v>13</v>
      </c>
      <c r="C31" s="1" t="s">
        <v>25</v>
      </c>
      <c r="D31" s="11">
        <v>0</v>
      </c>
      <c r="E31" s="11">
        <f t="shared" si="1"/>
        <v>0</v>
      </c>
      <c r="F31" s="24">
        <v>0</v>
      </c>
      <c r="G31" s="33" t="s">
        <v>11</v>
      </c>
    </row>
    <row r="32" spans="1:7" x14ac:dyDescent="0.25">
      <c r="A32" s="1" t="s">
        <v>45</v>
      </c>
      <c r="B32" s="1" t="s">
        <v>14</v>
      </c>
      <c r="C32" s="1" t="s">
        <v>25</v>
      </c>
      <c r="D32" s="11">
        <f>37.6</f>
        <v>37.6</v>
      </c>
      <c r="E32" s="11">
        <f t="shared" si="1"/>
        <v>0</v>
      </c>
      <c r="F32" s="11">
        <v>37.6</v>
      </c>
      <c r="G32" s="1" t="s">
        <v>10</v>
      </c>
    </row>
    <row r="33" spans="1:7" x14ac:dyDescent="0.25">
      <c r="A33" s="1" t="s">
        <v>46</v>
      </c>
      <c r="B33" s="1" t="s">
        <v>14</v>
      </c>
      <c r="C33" s="1" t="s">
        <v>25</v>
      </c>
      <c r="D33" s="11">
        <v>0</v>
      </c>
      <c r="E33" s="11">
        <f t="shared" si="1"/>
        <v>0</v>
      </c>
      <c r="F33" s="24">
        <v>0</v>
      </c>
      <c r="G33" s="33" t="s">
        <v>11</v>
      </c>
    </row>
    <row r="34" spans="1:7" x14ac:dyDescent="0.25">
      <c r="A34" s="1" t="s">
        <v>45</v>
      </c>
      <c r="B34" s="1" t="s">
        <v>15</v>
      </c>
      <c r="C34" s="1" t="s">
        <v>25</v>
      </c>
      <c r="D34" s="11">
        <f>37.6</f>
        <v>37.6</v>
      </c>
      <c r="E34" s="11">
        <f t="shared" si="1"/>
        <v>0</v>
      </c>
      <c r="F34" s="11">
        <v>37.6</v>
      </c>
      <c r="G34" s="1" t="s">
        <v>10</v>
      </c>
    </row>
    <row r="35" spans="1:7" x14ac:dyDescent="0.25">
      <c r="A35" s="1" t="s">
        <v>46</v>
      </c>
      <c r="B35" s="1" t="s">
        <v>15</v>
      </c>
      <c r="C35" s="1" t="s">
        <v>25</v>
      </c>
      <c r="D35" s="11">
        <v>0</v>
      </c>
      <c r="E35" s="11">
        <f t="shared" si="1"/>
        <v>0</v>
      </c>
      <c r="F35" s="24">
        <v>0</v>
      </c>
      <c r="G35" s="33" t="s">
        <v>11</v>
      </c>
    </row>
    <row r="36" spans="1:7" x14ac:dyDescent="0.25">
      <c r="A36" s="1" t="s">
        <v>45</v>
      </c>
      <c r="B36" s="1" t="s">
        <v>16</v>
      </c>
      <c r="C36" s="1" t="s">
        <v>25</v>
      </c>
      <c r="D36" s="11">
        <f>37.6</f>
        <v>37.6</v>
      </c>
      <c r="E36" s="11">
        <f t="shared" si="1"/>
        <v>0</v>
      </c>
      <c r="F36" s="11">
        <v>37.6</v>
      </c>
      <c r="G36" s="1" t="s">
        <v>10</v>
      </c>
    </row>
    <row r="37" spans="1:7" x14ac:dyDescent="0.25">
      <c r="A37" s="1" t="s">
        <v>46</v>
      </c>
      <c r="B37" s="1" t="s">
        <v>16</v>
      </c>
      <c r="C37" s="1" t="s">
        <v>25</v>
      </c>
      <c r="D37" s="11">
        <v>0</v>
      </c>
      <c r="E37" s="11">
        <f t="shared" si="1"/>
        <v>0</v>
      </c>
      <c r="F37" s="24">
        <v>0</v>
      </c>
      <c r="G37" s="33" t="s">
        <v>11</v>
      </c>
    </row>
    <row r="38" spans="1:7" x14ac:dyDescent="0.25">
      <c r="A38" s="1" t="s">
        <v>45</v>
      </c>
      <c r="B38" s="1" t="s">
        <v>17</v>
      </c>
      <c r="C38" s="1" t="s">
        <v>25</v>
      </c>
      <c r="D38" s="11">
        <f>37.6</f>
        <v>37.6</v>
      </c>
      <c r="E38" s="11">
        <f t="shared" si="1"/>
        <v>0</v>
      </c>
      <c r="F38" s="11">
        <v>37.6</v>
      </c>
      <c r="G38" s="1" t="s">
        <v>10</v>
      </c>
    </row>
    <row r="39" spans="1:7" x14ac:dyDescent="0.25">
      <c r="A39" s="1" t="s">
        <v>46</v>
      </c>
      <c r="B39" s="1" t="s">
        <v>17</v>
      </c>
      <c r="C39" s="1" t="s">
        <v>25</v>
      </c>
      <c r="D39" s="11">
        <v>0</v>
      </c>
      <c r="E39" s="11">
        <f t="shared" si="1"/>
        <v>0</v>
      </c>
      <c r="F39" s="24">
        <v>0</v>
      </c>
      <c r="G39" s="33" t="s">
        <v>11</v>
      </c>
    </row>
    <row r="40" spans="1:7" x14ac:dyDescent="0.25">
      <c r="A40" s="1" t="s">
        <v>45</v>
      </c>
      <c r="B40" s="1" t="s">
        <v>18</v>
      </c>
      <c r="C40" s="1" t="s">
        <v>25</v>
      </c>
      <c r="D40" s="11">
        <f>37.6</f>
        <v>37.6</v>
      </c>
      <c r="E40" s="11">
        <f t="shared" si="1"/>
        <v>0</v>
      </c>
      <c r="F40" s="11">
        <v>37.6</v>
      </c>
      <c r="G40" s="1" t="s">
        <v>10</v>
      </c>
    </row>
    <row r="41" spans="1:7" x14ac:dyDescent="0.25">
      <c r="A41" s="1" t="s">
        <v>46</v>
      </c>
      <c r="B41" s="6" t="s">
        <v>18</v>
      </c>
      <c r="C41" s="1" t="s">
        <v>25</v>
      </c>
      <c r="D41" s="11">
        <v>0</v>
      </c>
      <c r="E41" s="11">
        <f t="shared" si="1"/>
        <v>0</v>
      </c>
      <c r="F41" s="24">
        <v>0</v>
      </c>
      <c r="G41" s="33" t="s">
        <v>11</v>
      </c>
    </row>
    <row r="42" spans="1:7" x14ac:dyDescent="0.25">
      <c r="A42" s="1" t="s">
        <v>45</v>
      </c>
      <c r="B42" s="6" t="s">
        <v>19</v>
      </c>
      <c r="C42" s="1" t="s">
        <v>25</v>
      </c>
      <c r="D42" s="11">
        <f>37.6</f>
        <v>37.6</v>
      </c>
      <c r="E42" s="11">
        <f t="shared" si="1"/>
        <v>0</v>
      </c>
      <c r="F42" s="11">
        <v>37.6</v>
      </c>
      <c r="G42" s="1" t="s">
        <v>10</v>
      </c>
    </row>
    <row r="43" spans="1:7" x14ac:dyDescent="0.25">
      <c r="A43" s="1" t="s">
        <v>46</v>
      </c>
      <c r="B43" s="6" t="s">
        <v>19</v>
      </c>
      <c r="C43" s="1" t="s">
        <v>25</v>
      </c>
      <c r="D43" s="11">
        <v>0</v>
      </c>
      <c r="E43" s="11">
        <f t="shared" si="1"/>
        <v>0</v>
      </c>
      <c r="F43" s="24">
        <v>0</v>
      </c>
      <c r="G43" s="33" t="s">
        <v>11</v>
      </c>
    </row>
    <row r="44" spans="1:7" x14ac:dyDescent="0.25">
      <c r="A44" s="1" t="s">
        <v>45</v>
      </c>
      <c r="B44" s="6" t="s">
        <v>20</v>
      </c>
      <c r="C44" s="1" t="s">
        <v>25</v>
      </c>
      <c r="D44" s="11">
        <f>37.6</f>
        <v>37.6</v>
      </c>
      <c r="E44" s="11">
        <f t="shared" si="1"/>
        <v>0</v>
      </c>
      <c r="F44" s="11">
        <v>37.6</v>
      </c>
      <c r="G44" s="1" t="s">
        <v>10</v>
      </c>
    </row>
    <row r="45" spans="1:7" x14ac:dyDescent="0.25">
      <c r="A45" s="1" t="s">
        <v>46</v>
      </c>
      <c r="B45" s="6" t="s">
        <v>20</v>
      </c>
      <c r="C45" s="1" t="s">
        <v>25</v>
      </c>
      <c r="D45" s="11">
        <v>0</v>
      </c>
      <c r="E45" s="11">
        <f t="shared" si="1"/>
        <v>0</v>
      </c>
      <c r="F45" s="24">
        <v>0</v>
      </c>
      <c r="G45" s="33" t="s">
        <v>11</v>
      </c>
    </row>
    <row r="46" spans="1:7" x14ac:dyDescent="0.25">
      <c r="A46" s="1" t="s">
        <v>45</v>
      </c>
      <c r="B46" s="6" t="s">
        <v>21</v>
      </c>
      <c r="C46" s="1" t="s">
        <v>25</v>
      </c>
      <c r="D46" s="11">
        <f>37.6</f>
        <v>37.6</v>
      </c>
      <c r="E46" s="11">
        <f t="shared" si="1"/>
        <v>0</v>
      </c>
      <c r="F46" s="11">
        <v>37.6</v>
      </c>
      <c r="G46" s="1" t="s">
        <v>10</v>
      </c>
    </row>
    <row r="47" spans="1:7" x14ac:dyDescent="0.25">
      <c r="A47" s="1" t="s">
        <v>46</v>
      </c>
      <c r="B47" s="6" t="s">
        <v>21</v>
      </c>
      <c r="C47" s="1" t="s">
        <v>25</v>
      </c>
      <c r="D47" s="11">
        <v>0</v>
      </c>
      <c r="E47" s="11">
        <f t="shared" si="1"/>
        <v>0</v>
      </c>
      <c r="F47" s="24">
        <v>0</v>
      </c>
      <c r="G47" s="33" t="s">
        <v>11</v>
      </c>
    </row>
    <row r="48" spans="1:7" x14ac:dyDescent="0.25">
      <c r="A48" s="1" t="s">
        <v>45</v>
      </c>
      <c r="B48" s="6" t="s">
        <v>22</v>
      </c>
      <c r="C48" s="1" t="s">
        <v>25</v>
      </c>
      <c r="D48" s="11">
        <f>37.6</f>
        <v>37.6</v>
      </c>
      <c r="E48" s="11">
        <f t="shared" si="1"/>
        <v>0</v>
      </c>
      <c r="F48" s="11">
        <v>37.6</v>
      </c>
      <c r="G48" s="1" t="s">
        <v>10</v>
      </c>
    </row>
    <row r="49" spans="1:7" x14ac:dyDescent="0.25">
      <c r="A49" s="1" t="s">
        <v>46</v>
      </c>
      <c r="B49" s="6" t="s">
        <v>22</v>
      </c>
      <c r="C49" s="1" t="s">
        <v>25</v>
      </c>
      <c r="D49" s="11">
        <v>0</v>
      </c>
      <c r="E49" s="11">
        <f t="shared" si="1"/>
        <v>0</v>
      </c>
      <c r="F49" s="24">
        <v>0</v>
      </c>
      <c r="G49" s="33" t="s">
        <v>11</v>
      </c>
    </row>
    <row r="51" spans="1:7" ht="37.5" customHeight="1" x14ac:dyDescent="0.25">
      <c r="A51" s="48" t="s">
        <v>47</v>
      </c>
      <c r="B51" s="49"/>
      <c r="C51" s="49"/>
      <c r="D51" s="49"/>
      <c r="E51" s="49"/>
      <c r="F51" s="49"/>
      <c r="G51" s="49"/>
    </row>
    <row r="52" spans="1:7" ht="37.5" customHeight="1" x14ac:dyDescent="0.25">
      <c r="A52" s="48" t="s">
        <v>48</v>
      </c>
      <c r="B52" s="49"/>
      <c r="C52" s="49"/>
      <c r="D52" s="49"/>
      <c r="E52" s="49"/>
      <c r="F52" s="49"/>
      <c r="G52" s="49"/>
    </row>
  </sheetData>
  <autoFilter ref="A1:G49"/>
  <mergeCells count="2">
    <mergeCell ref="A51:G51"/>
    <mergeCell ref="A52:G52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450CEDD46778C94AAB5F4894F4888E2E" ma:contentTypeVersion="11" ma:contentTypeDescription="Створення нового документа." ma:contentTypeScope="" ma:versionID="2058af10cd56f81a7af580dd5ef8d2e6">
  <xsd:schema xmlns:xsd="http://www.w3.org/2001/XMLSchema" xmlns:xs="http://www.w3.org/2001/XMLSchema" xmlns:p="http://schemas.microsoft.com/office/2006/metadata/properties" xmlns:ns3="5cf4ecbc-29a9-46fa-949a-c9952edd6000" targetNamespace="http://schemas.microsoft.com/office/2006/metadata/properties" ma:root="true" ma:fieldsID="46d34de49fb3960d2f86c2a9c0ec0315" ns3:_="">
    <xsd:import namespace="5cf4ecbc-29a9-46fa-949a-c9952edd6000"/>
    <xsd:element name="properties">
      <xsd:complexType>
        <xsd:sequence>
          <xsd:element name="documentManagement">
            <xsd:complexType>
              <xsd:all>
                <xsd:element ref="ns3:MediaServiceDateTaken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System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cf4ecbc-29a9-46fa-949a-c9952edd6000" elementFormDefault="qualified">
    <xsd:import namespace="http://schemas.microsoft.com/office/2006/documentManagement/types"/>
    <xsd:import namespace="http://schemas.microsoft.com/office/infopath/2007/PartnerControls"/>
    <xsd:element name="MediaServiceDateTaken" ma:index="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13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вмісту"/>
        <xsd:element ref="dc:title" minOccurs="0" maxOccurs="1" ma:index="4" ma:displayName="Заголовок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17F3C88-7BB1-4629-9798-C81F62530FA0}">
  <ds:schemaRefs>
    <ds:schemaRef ds:uri="http://purl.org/dc/terms/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5cf4ecbc-29a9-46fa-949a-c9952edd6000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EBD498F7-846C-486D-933B-2CA196F00EC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745EB17-768A-40FA-A846-622C912BA11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cf4ecbc-29a9-46fa-949a-c9952edd60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Moldova</vt:lpstr>
      <vt:lpstr>Slovakia</vt:lpstr>
      <vt:lpstr>Poland</vt:lpstr>
      <vt:lpstr>Hungary</vt:lpstr>
      <vt:lpstr>Romania</vt:lpstr>
      <vt:lpstr>RF</vt:lpstr>
    </vt:vector>
  </TitlesOfParts>
  <Manager/>
  <Company>UTG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Прокоф'єв Андрій Геннадійович</dc:creator>
  <cp:keywords/>
  <dc:description/>
  <cp:lastModifiedBy>Приймак Віра Вікторівна</cp:lastModifiedBy>
  <cp:revision/>
  <dcterms:created xsi:type="dcterms:W3CDTF">2020-01-20T08:28:09Z</dcterms:created>
  <dcterms:modified xsi:type="dcterms:W3CDTF">2024-08-30T09:17:20Z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0x010100450CEDD46778C94AAB5F4894F4888E2E</vt:lpwstr>
  </property>
</Properties>
</file>